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M:\ABAS-Listed\R&amp;B Food Supply Public Company Limited\R&amp;B Food Supply_June20 (Q2)\"/>
    </mc:Choice>
  </mc:AlternateContent>
  <xr:revisionPtr revIDLastSave="0" documentId="13_ncr:1_{604B7718-6F78-4FAB-9A8A-FC8410D1A932}" xr6:coauthVersionLast="45" xr6:coauthVersionMax="45" xr10:uidLastSave="{00000000-0000-0000-0000-000000000000}"/>
  <bookViews>
    <workbookView xWindow="-120" yWindow="-120" windowWidth="21840" windowHeight="13140" tabRatio="666" activeTab="5" xr2:uid="{00000000-000D-0000-FFFF-FFFF00000000}"/>
  </bookViews>
  <sheets>
    <sheet name="T2-4" sheetId="16" r:id="rId1"/>
    <sheet name="T5-6 (3M)" sheetId="9" r:id="rId2"/>
    <sheet name="T 7-8 (6M)" sheetId="17" r:id="rId3"/>
    <sheet name="T9" sheetId="11" r:id="rId4"/>
    <sheet name="T10" sheetId="12" r:id="rId5"/>
    <sheet name="T11-13" sheetId="7" r:id="rId6"/>
  </sheets>
  <definedNames>
    <definedName name="_______a1" localSheetId="0">{"'Sheet1'!$L$16"}</definedName>
    <definedName name="_______a1">{"'Sheet1'!$L$16"}</definedName>
    <definedName name="______a1" localSheetId="0">{"'Sheet1'!$L$16"}</definedName>
    <definedName name="______a1">{"'Sheet1'!$L$16"}</definedName>
    <definedName name="_____a1" localSheetId="0">{"'Sheet1'!$L$16"}</definedName>
    <definedName name="_____a1">{"'Sheet1'!$L$16"}</definedName>
    <definedName name="__IntlFixup">TRUE</definedName>
    <definedName name="_K306" localSheetId="0">{"'Eng (page2)'!$A$1:$D$52"}</definedName>
    <definedName name="_K306">{"'Eng (page2)'!$A$1:$D$52"}</definedName>
    <definedName name="_Order1">255</definedName>
    <definedName name="_Order2">0</definedName>
    <definedName name="_Regression_Int">1</definedName>
    <definedName name="_Toc249339136" localSheetId="4">'T10'!$M$7</definedName>
    <definedName name="_Toc249339139" localSheetId="4">'T10'!$O$8</definedName>
    <definedName name="abcde" localSheetId="0">BlankMacro1</definedName>
    <definedName name="abcde">BlankMacro1</definedName>
    <definedName name="AccessDatabase">"F:\@Job\Job Bonus.mdb"</definedName>
    <definedName name="arhred" localSheetId="0">BlankMacro1</definedName>
    <definedName name="arhred">BlankMacro1</definedName>
    <definedName name="ART_COLOUR_DESIGN_CO_.LTD.">"ART COLOUR DESIGN CO.,LTD."</definedName>
    <definedName name="AS2DocOpenMode">"AS2DocumentEdit"</definedName>
    <definedName name="AS2ReportLS">1</definedName>
    <definedName name="AS2SyncStepLS">0</definedName>
    <definedName name="AS2VersionLS">300</definedName>
    <definedName name="asd">1</definedName>
    <definedName name="BB" localSheetId="0">{"'Eng (page2)'!$A$1:$D$52"}</definedName>
    <definedName name="BB">{"'Eng (page2)'!$A$1:$D$52"}</definedName>
    <definedName name="BG_Del">15</definedName>
    <definedName name="BG_Ins">4</definedName>
    <definedName name="BG_Mod">6</definedName>
    <definedName name="Bol">"AFEGNL5D2O7OZHEWOTMOAX1I0"</definedName>
    <definedName name="BuiltIn_Database___0">"$"</definedName>
    <definedName name="BuiltIn_Database___1">"$"</definedName>
    <definedName name="BuiltIn_Database___2">"$"</definedName>
    <definedName name="csDesignMode">1</definedName>
    <definedName name="de" localSheetId="0">BlankMacro1</definedName>
    <definedName name="de">BlankMacro1</definedName>
    <definedName name="Document_array" localSheetId="0">{"bT5.xls","Sheet1"}</definedName>
    <definedName name="Document_array">{"bT5.xls","Sheet1"}</definedName>
    <definedName name="EV__EVCOM_OPTIONS__">8</definedName>
    <definedName name="EV__EXPOPTIONS__">0</definedName>
    <definedName name="EV__LASTREFTIME__">38301.6638078704</definedName>
    <definedName name="EV__MAXEXPCOLS__">100</definedName>
    <definedName name="EV__MAXEXPROWS__">1000</definedName>
    <definedName name="EV__MEMORYCVW__">0</definedName>
    <definedName name="EV__WBEVMODE__">0</definedName>
    <definedName name="EV__WBREFOPTIONS__">134217732</definedName>
    <definedName name="EV__WBVERSION__">0</definedName>
    <definedName name="ExactAddinReports">1</definedName>
    <definedName name="FYMonthNo" localSheetId="0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No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HTML" localSheetId="0">{"'Eng (page2)'!$A$1:$D$52"}</definedName>
    <definedName name="HTML">{"'Eng (page2)'!$A$1:$D$52"}</definedName>
    <definedName name="HTML_CodePage">874</definedName>
    <definedName name="HTML_Control" localSheetId="0">{"'Eng (page2)'!$A$1:$D$52"}</definedName>
    <definedName name="HTML_Control">{"'Eng (page2)'!$A$1:$D$52"}</definedName>
    <definedName name="HTML_Description">""</definedName>
    <definedName name="HTML_Email">""</definedName>
    <definedName name="HTML_Header">"Foreign Exchange Rates (Page 2)"</definedName>
    <definedName name="HTML_LastUpdate">"5/6/00"</definedName>
    <definedName name="HTML_LineAfter">FALSE</definedName>
    <definedName name="HTML_LineBefore">FALSE</definedName>
    <definedName name="HTML_Name">"Banking Department, Bank of Thailand Tel.(662) 283-5454"</definedName>
    <definedName name="HTML_OBDlg2">TRUE</definedName>
    <definedName name="HTML_OBDlg3">TRUE</definedName>
    <definedName name="HTML_OBDlg4">TRUE</definedName>
    <definedName name="HTML_OS">0</definedName>
    <definedName name="HTML_PathFile">"c:\fer2.html"</definedName>
    <definedName name="HTML_PathTemplate">"\\Der2\vol1\DATABANK\DOWNLOAD\HEAD6-1.HTM"</definedName>
    <definedName name="HTML_Title">""</definedName>
    <definedName name="If_idle_mult">20</definedName>
    <definedName name="If_used_mult">10</definedName>
    <definedName name="jfalsjfs" localSheetId="0">BlankMacro1</definedName>
    <definedName name="jfalsjfs">BlankMacro1</definedName>
    <definedName name="Last_Row" localSheetId="4">IF('T10'!Values_Entered,'T10'!Header_Row+'T10'!Number_of_Payments,'T10'!Header_Row)</definedName>
    <definedName name="Last_Row" localSheetId="0">IF('T2-4'!Values_Entered,Header_Row+'T2-4'!Number_of_Payments,Header_Row)</definedName>
    <definedName name="Last_Row" localSheetId="1">IF('T5-6 (3M)'!Values_Entered,'T5-6 (3M)'!Header_Row+'T5-6 (3M)'!Number_of_Payments,'T5-6 (3M)'!Header_Row)</definedName>
    <definedName name="Last_Row">IF(Values_Entered,Header_Row+Number_of_Payments,Header_Row)</definedName>
    <definedName name="mio">1000000</definedName>
    <definedName name="NEOMAT_CO._LTD.">"NEOMAT CO.,LTD."</definedName>
    <definedName name="Number_of_Payments" localSheetId="4">MATCH(0.01,'T10'!End_Bal,-1)+1</definedName>
    <definedName name="Number_of_Payments" localSheetId="0">MATCH(0.01,End_Bal,-1)+1</definedName>
    <definedName name="Number_of_Payments" localSheetId="1">MATCH(0.01,'T5-6 (3M)'!End_Bal,-1)+1</definedName>
    <definedName name="Number_of_Payments">MATCH(0.01,End_Bal,-1)+1</definedName>
    <definedName name="NvsASD">"V1997-09-27"</definedName>
    <definedName name="NvsAutoDrillOk">"VN"</definedName>
    <definedName name="NvsElapsedTime">0.000334374999511056</definedName>
    <definedName name="NvsEndTime">35768.721602662</definedName>
    <definedName name="NvsInstSpec">"%,FBUSINESS_UNIT,TBSLA,NVXXAAA"</definedName>
    <definedName name="NvsLayoutType">"M2"</definedName>
    <definedName name="NvsNplSpec">"%,X,RNT.ACCOUNT.,CZF.."</definedName>
    <definedName name="NvsPanelEffdt">"V1997-06-28"</definedName>
    <definedName name="NvsPanelSetid">"VGECS"</definedName>
    <definedName name="NvsReqBU">"VADMBBB"</definedName>
    <definedName name="NvsReqBUOnly">"VN"</definedName>
    <definedName name="NvsTransLed">"VN"</definedName>
    <definedName name="NvsTreeASD">"V1997-09-27"</definedName>
    <definedName name="NvsValTbl.ACCOUNT">"GL_ACCOUNT_TBL"</definedName>
    <definedName name="NvsValTbl.BUSINESS_UNIT">"BUS_UNIT_TBL_GL"</definedName>
    <definedName name="NvsValTbl.LEGAL_ENTITY">"LEGAL_ENT_TBL"</definedName>
    <definedName name="Payment_Date" localSheetId="4">DATE(YEAR('T10'!Loan_Start),MONTH('T10'!Loan_Start)+Payment_Number,DAY('T10'!Loan_Start))</definedName>
    <definedName name="Payment_Date" localSheetId="0">DATE(YEAR(Loan_Start),MONTH(Loan_Start)+Payment_Number,DAY(Loan_Start))</definedName>
    <definedName name="Payment_Date" localSheetId="1">DATE(YEAR('T5-6 (3M)'!Loan_Start),MONTH('T5-6 (3M)'!Loan_Start)+Payment_Number,DAY('T5-6 (3M)'!Loan_Start))</definedName>
    <definedName name="Payment_Date">DATE(YEAR(Loan_Start),MONTH(Loan_Start)+Payment_Number,DAY(Loan_Start))</definedName>
    <definedName name="pi">3.14159265</definedName>
    <definedName name="pird">3.14159265/180</definedName>
    <definedName name="_xlnm.Print_Area" localSheetId="4">'T10'!$A$1:$O$27</definedName>
    <definedName name="_xlnm.Print_Area" localSheetId="5">'T11-13'!$A$1:$K$132</definedName>
    <definedName name="_xlnm.Print_Area" localSheetId="0">'T2-4'!$A$1:$M$134</definedName>
    <definedName name="_xlnm.Print_Area" localSheetId="1">'T5-6 (3M)'!$A$1:$M$83</definedName>
    <definedName name="Print_Area_Reset" localSheetId="4">OFFSET('T10'!Full_Print,0,0,'T10'!Last_Row)</definedName>
    <definedName name="Print_Area_Reset" localSheetId="0">OFFSET(Full_Print,0,0,'T2-4'!Last_Row)</definedName>
    <definedName name="Print_Area_Reset" localSheetId="1">OFFSET('T5-6 (3M)'!Full_Print,0,0,'T5-6 (3M)'!Last_Row)</definedName>
    <definedName name="Print_Area_Reset">OFFSET(Full_Print,0,0,Last_Row)</definedName>
    <definedName name="Rate1">5000</definedName>
    <definedName name="Revenue">"AFEGNL5D2O7OZHEWOTMOAX1I0"</definedName>
    <definedName name="rmcAccount">6310</definedName>
    <definedName name="rmcFrequency">"YTD"</definedName>
    <definedName name="rmcName">1075</definedName>
    <definedName name="RMCOptions">"*100000000000000"</definedName>
    <definedName name="rmcPeriod">9709</definedName>
    <definedName name="S.PACK___PRINT_PUBLIC_COMPANY_LIMITED">"S.PACK PRINT PUBLIC COMPANY LIMITED"</definedName>
    <definedName name="SAP">"AFEGNL5D2O7OZHEWOTMOAX1I0"</definedName>
    <definedName name="SAPBEXrevision">49</definedName>
    <definedName name="SAPBEXsysID">"BW3"</definedName>
    <definedName name="SAPBEXwbID">"3JOIIG7N71U5STPZMFF6JBW4F"</definedName>
    <definedName name="SCHEDULE_10_K_15">"print title"</definedName>
    <definedName name="sdgh">1</definedName>
    <definedName name="sta">0.1</definedName>
    <definedName name="TableName">"Dummy"</definedName>
    <definedName name="TextRefCopyRangeCount">1</definedName>
    <definedName name="Tolerance">0.0025</definedName>
    <definedName name="tooling" localSheetId="0">BlankMacro1</definedName>
    <definedName name="tooling">BlankMacro1</definedName>
    <definedName name="Tooling1" localSheetId="0">BlankMacro1</definedName>
    <definedName name="Tooling1">BlankMacro1</definedName>
    <definedName name="Total_Payment" localSheetId="4">Scheduled_Payment+Extra_Payment</definedName>
    <definedName name="Total_Payment" localSheetId="0">Scheduled_Payment+Extra_Payment</definedName>
    <definedName name="Total_Payment" localSheetId="1">Scheduled_Payment+Extra_Payment</definedName>
    <definedName name="Total_Payment">Scheduled_Payment+Extra_Payment</definedName>
    <definedName name="UNI_FILT_OFFSPEC">2</definedName>
    <definedName name="UNI_FILT_ONSPEC">1</definedName>
    <definedName name="UNI_NOTHING">0</definedName>
    <definedName name="UNI_PRES_FILTER">1</definedName>
    <definedName name="UNI_PRES_HEADINGS">16</definedName>
    <definedName name="UNI_PRES_INVERT">2</definedName>
    <definedName name="UNI_PRES_MATRIX">4</definedName>
    <definedName name="UNI_PRES_MERGED">8</definedName>
    <definedName name="UNI_PRES_OUTLIERS">32</definedName>
    <definedName name="UNI_RET_ATTRIB">64</definedName>
    <definedName name="UNI_RET_CONF">32</definedName>
    <definedName name="UNI_RET_DESC">4</definedName>
    <definedName name="UNI_RET_EQUIP">1</definedName>
    <definedName name="UNI_RET_OFFSPEC">512</definedName>
    <definedName name="UNI_RET_ONSPEC">256</definedName>
    <definedName name="UNI_RET_PROP">32</definedName>
    <definedName name="UNI_RET_PROPDESC">64</definedName>
    <definedName name="UNI_RET_SMPLPNT">4</definedName>
    <definedName name="UNI_RET_SPECMAX">2048</definedName>
    <definedName name="UNI_RET_SPECMIN">1024</definedName>
    <definedName name="UNI_RET_TAG">1</definedName>
    <definedName name="UNI_RET_TESTTIME">128</definedName>
    <definedName name="UNI_RET_TIME">8</definedName>
    <definedName name="UNI_RET_UNIT">2</definedName>
    <definedName name="UNI_RET_VALUE">16</definedName>
    <definedName name="VAÄT_LIEÄU">"nhandongia"</definedName>
    <definedName name="Values_Entered" localSheetId="4">IF('T10'!Loan_Amount*'T10'!Interest_Rate*'T10'!Loan_Years*'T10'!Loan_Start&gt;0,1,0)</definedName>
    <definedName name="Values_Entered" localSheetId="0">IF(Loan_Amount*Interest_Rate*Loan_Years*Loan_Start&gt;0,1,0)</definedName>
    <definedName name="Values_Entered" localSheetId="1">IF('T5-6 (3M)'!Loan_Amount*'T5-6 (3M)'!Interest_Rate*'T5-6 (3M)'!Loan_Years*'T5-6 (3M)'!Loan_Start&gt;0,1,0)</definedName>
    <definedName name="Values_Entered">IF(Loan_Amount*Interest_Rate*Loan_Years*Loan_Start&gt;0,1,0)</definedName>
    <definedName name="vehicle" localSheetId="0">BlankMacro1</definedName>
    <definedName name="vehicle">BlankMacro1</definedName>
    <definedName name="what_man" localSheetId="0">{"'Eng (page2)'!$A$1:$D$52"}</definedName>
    <definedName name="what_man">{"'Eng (page2)'!$A$1:$D$52"}</definedName>
    <definedName name="x" localSheetId="0">{"'Eng (page2)'!$A$1:$D$52"}</definedName>
    <definedName name="x">{"'Eng (page2)'!$A$1:$D$52"}</definedName>
    <definedName name="XRefColumnsCount">1</definedName>
    <definedName name="XRefCopyRangeCount">1</definedName>
    <definedName name="XRefPasteRangeCount">1</definedName>
    <definedName name="xs" localSheetId="0">BlankMacro1</definedName>
    <definedName name="xs">BlankMacro1</definedName>
    <definedName name="xxxCLabel1.1.Displacement">-1</definedName>
    <definedName name="xxxCLabel1.1.Label">"09	September"</definedName>
    <definedName name="xxxCLabel1.1.Prompt">1</definedName>
    <definedName name="xxxCLabel2.1.Displacement">0</definedName>
    <definedName name="xxxCLabel2.1.Label">"09	September"</definedName>
    <definedName name="xxxCLabel2.1.Prompt">1</definedName>
    <definedName name="xxxCLabel3.1.Displacement">0</definedName>
    <definedName name="xxxCLabel3.1.Label">"09	September"</definedName>
    <definedName name="xxxCLabel3.1.Prompt">1</definedName>
    <definedName name="xxxCLabel4.1.Displacement">0</definedName>
    <definedName name="xxxCLabel4.1.Label">"09	September"</definedName>
    <definedName name="xxxCLabel4.1.Prompt">1</definedName>
    <definedName name="xxxColHeader1bx">0</definedName>
    <definedName name="xxxColHeader1by">11</definedName>
    <definedName name="xxxColHeader1ex">0</definedName>
    <definedName name="xxxColHeader1ey">11</definedName>
    <definedName name="xxxColHeader2bx">5</definedName>
    <definedName name="xxxColHeader2by">11</definedName>
    <definedName name="xxxColHeader2ex">5</definedName>
    <definedName name="xxxColHeader2ey">11</definedName>
    <definedName name="xxxColHeader3bx">12</definedName>
    <definedName name="xxxColHeader3by">11</definedName>
    <definedName name="xxxColHeader3ex">12</definedName>
    <definedName name="xxxColHeader3ey">11</definedName>
    <definedName name="xxxColHeader4bx">20</definedName>
    <definedName name="xxxColHeader4by">11</definedName>
    <definedName name="xxxColHeader4ex">20</definedName>
    <definedName name="xxxColHeader4ey">11</definedName>
    <definedName name="xxxColLabels1bx">1</definedName>
    <definedName name="xxxColLabels1by">11</definedName>
    <definedName name="xxxColLabels1ex">1</definedName>
    <definedName name="xxxColLabels1ey">11</definedName>
    <definedName name="xxxColLabels2bx">6</definedName>
    <definedName name="xxxColLabels2by">11</definedName>
    <definedName name="xxxColLabels2ex">6</definedName>
    <definedName name="xxxColLabels2ey">11</definedName>
    <definedName name="xxxColLabels3bx">13</definedName>
    <definedName name="xxxColLabels3by">11</definedName>
    <definedName name="xxxColLabels3ex">13</definedName>
    <definedName name="xxxColLabels3ey">11</definedName>
    <definedName name="xxxColLabels4bx">21</definedName>
    <definedName name="xxxColLabels4by">11</definedName>
    <definedName name="xxxColLabels4ex">21</definedName>
    <definedName name="xxxColLabels4ey">11</definedName>
    <definedName name="xxxCommon1DimValue1.1">"'0002"</definedName>
    <definedName name="xxxCommon1DimValue1.2">"BALANCE SHEET - MAIN"</definedName>
    <definedName name="xxxCommon1DimValue2.1">"A"</definedName>
    <definedName name="xxxCommon1DimValue2.2">"ACTUAL"</definedName>
    <definedName name="xxxCommon1DimValue3.1">"'1151"</definedName>
    <definedName name="xxxCommon1DimValue3.2">"FW France S.A."</definedName>
    <definedName name="xxxCommon1DimValue4.1">"Periodic"</definedName>
    <definedName name="xxxCommon1DimValue4.2">"Periodic P&amp;L Accumulation"</definedName>
    <definedName name="xxxCommon1DimValue5.1">"'1999"</definedName>
    <definedName name="xxxCommon1DimValue5.2">1999</definedName>
    <definedName name="xxxCommon1DimValue6.1">"'0000"</definedName>
    <definedName name="xxxCommon1DimValue6.2">"Total"</definedName>
    <definedName name="xxxCommon1DimValue7.1">"Local"</definedName>
    <definedName name="xxxCommon1DimValue7.2">"Local Currency"</definedName>
    <definedName name="xxxCommon1DimValue8.1">"Net-of-Adjustments"</definedName>
    <definedName name="xxxCommon1DimValue8.2">"Net-of-Adjustments Datatype"</definedName>
    <definedName name="xxxCommon2DimValue1.1">"'0025"</definedName>
    <definedName name="xxxCommon2DimValue1.2">"FIXED ASSET  SUMMARY"</definedName>
    <definedName name="xxxCommon2DimValue2.1">"A"</definedName>
    <definedName name="xxxCommon2DimValue2.2">"ACTUAL"</definedName>
    <definedName name="xxxCommon2DimValue3.1">"'1151"</definedName>
    <definedName name="xxxCommon2DimValue3.2">"FW France S.A."</definedName>
    <definedName name="xxxCommon2DimValue4.1">"Periodic"</definedName>
    <definedName name="xxxCommon2DimValue4.2">"Periodic P&amp;L Accumulation"</definedName>
    <definedName name="xxxCommon2DimValue5.1">"'1999"</definedName>
    <definedName name="xxxCommon2DimValue5.2">1999</definedName>
    <definedName name="xxxCommon2DimValue6.1">"'0000"</definedName>
    <definedName name="xxxCommon2DimValue6.2">"Total"</definedName>
    <definedName name="xxxCommon2DimValue7.1">"Local"</definedName>
    <definedName name="xxxCommon2DimValue7.2">"Local Currency"</definedName>
    <definedName name="xxxCommon2DimValue8.1">"Net-of-Adjustments"</definedName>
    <definedName name="xxxCommon2DimValue8.2">"Net-of-Adjustments Datatype"</definedName>
    <definedName name="xxxCommon3DimValue1.1">"'0100"</definedName>
    <definedName name="xxxCommon3DimValue1.2">"MAIN EARNINGS &amp; RETAINED EARN. SCHEDULE"</definedName>
    <definedName name="xxxCommon3DimValue2.1">"A"</definedName>
    <definedName name="xxxCommon3DimValue2.2">"ACTUAL"</definedName>
    <definedName name="xxxCommon3DimValue3.1">"'1151"</definedName>
    <definedName name="xxxCommon3DimValue3.2">"FW France S.A."</definedName>
    <definedName name="xxxCommon3DimValue4.1">"Periodic"</definedName>
    <definedName name="xxxCommon3DimValue4.2">"Periodic P&amp;L Accumulation"</definedName>
    <definedName name="xxxCommon3DimValue5.1">"'1999"</definedName>
    <definedName name="xxxCommon3DimValue5.2">1999</definedName>
    <definedName name="xxxCommon3DimValue6.1">"'0000"</definedName>
    <definedName name="xxxCommon3DimValue6.2">"Total"</definedName>
    <definedName name="xxxCommon3DimValue7.1">"Local"</definedName>
    <definedName name="xxxCommon3DimValue7.2">"Local Currency"</definedName>
    <definedName name="xxxCommon3DimValue8.1">"Net-of-Adjustments"</definedName>
    <definedName name="xxxCommon3DimValue8.2">"Net-of-Adjustments Datatype"</definedName>
    <definedName name="xxxCommon4DimValue1.1">"'0201"</definedName>
    <definedName name="xxxCommon4DimValue1.2">"STATEMENT OF CASH FLOWS"</definedName>
    <definedName name="xxxCommon4DimValue2.1">"A"</definedName>
    <definedName name="xxxCommon4DimValue2.2">"ACTUAL"</definedName>
    <definedName name="xxxCommon4DimValue3.1">"'1151"</definedName>
    <definedName name="xxxCommon4DimValue3.2">"FW France S.A."</definedName>
    <definedName name="xxxCommon4DimValue4.1">"Periodic"</definedName>
    <definedName name="xxxCommon4DimValue4.2">"Periodic P&amp;L Accumulation"</definedName>
    <definedName name="xxxCommon4DimValue5.1">"'1999"</definedName>
    <definedName name="xxxCommon4DimValue5.2">1999</definedName>
    <definedName name="xxxCommon4DimValue6.1">"'0000"</definedName>
    <definedName name="xxxCommon4DimValue6.2">"Total"</definedName>
    <definedName name="xxxCommon4DimValue7.1">"Local"</definedName>
    <definedName name="xxxCommon4DimValue7.2">"Local Currency"</definedName>
    <definedName name="xxxCommon4DimValue8.1">"Net-of-Adjustments"</definedName>
    <definedName name="xxxCommon4DimValue8.2">"Net-of-Adjustments Datatype"</definedName>
    <definedName name="xxxCommonArea1bx">0</definedName>
    <definedName name="xxxCommonArea1by">2</definedName>
    <definedName name="xxxCommonArea1ex">2</definedName>
    <definedName name="xxxCommonArea1ey">9</definedName>
    <definedName name="xxxCommonArea2bx">5</definedName>
    <definedName name="xxxCommonArea2by">2</definedName>
    <definedName name="xxxCommonArea2ex">7</definedName>
    <definedName name="xxxCommonArea2ey">9</definedName>
    <definedName name="xxxCommonArea3bx">12</definedName>
    <definedName name="xxxCommonArea3by">2</definedName>
    <definedName name="xxxCommonArea3ex">14</definedName>
    <definedName name="xxxCommonArea3ey">9</definedName>
    <definedName name="xxxCommonArea4bx">20</definedName>
    <definedName name="xxxCommonArea4by">2</definedName>
    <definedName name="xxxCommonArea4ex">22</definedName>
    <definedName name="xxxCommonArea4ey">9</definedName>
    <definedName name="xxxDataBlock1bx">1</definedName>
    <definedName name="xxxDataBlock1by">15</definedName>
    <definedName name="xxxDataBlock1ex">1</definedName>
    <definedName name="xxxDataBlock1ey">62</definedName>
    <definedName name="xxxDataBlock2bx">6</definedName>
    <definedName name="xxxDataBlock2by">15</definedName>
    <definedName name="xxxDataBlock2ex">6</definedName>
    <definedName name="xxxDataBlock2ey">39</definedName>
    <definedName name="xxxDataBlock3bx">13</definedName>
    <definedName name="xxxDataBlock3by">15</definedName>
    <definedName name="xxxDataBlock3ex">13</definedName>
    <definedName name="xxxDataBlock3ey">92</definedName>
    <definedName name="xxxDataBlock4bx">21</definedName>
    <definedName name="xxxDataBlock4by">15</definedName>
    <definedName name="xxxDataBlock4ex">21</definedName>
    <definedName name="xxxDataBlock4ey">90</definedName>
    <definedName name="xxxDownfootCols1Count">0</definedName>
    <definedName name="xxxDownfootCols2Count">0</definedName>
    <definedName name="xxxDownfootCols3Count">0</definedName>
    <definedName name="xxxDownfootCols4Count">0</definedName>
    <definedName name="xxxDownfootRows1Count">8</definedName>
    <definedName name="xxxDownfootRows1Number0">25</definedName>
    <definedName name="xxxDownfootRows1Number1">28</definedName>
    <definedName name="xxxDownfootRows1Number2">36</definedName>
    <definedName name="xxxDownfootRows1Number3">45</definedName>
    <definedName name="xxxDownfootRows1Number4">54</definedName>
    <definedName name="xxxDownfootRows1Number5">60</definedName>
    <definedName name="xxxDownfootRows1Number6">61</definedName>
    <definedName name="xxxDownfootRows1Number7">62</definedName>
    <definedName name="xxxDownfootRows2Count">7</definedName>
    <definedName name="xxxDownfootRows2Number0">22</definedName>
    <definedName name="xxxDownfootRows2Number1">30</definedName>
    <definedName name="xxxDownfootRows2Number2">31</definedName>
    <definedName name="xxxDownfootRows2Number3">33</definedName>
    <definedName name="xxxDownfootRows2Number4">34</definedName>
    <definedName name="xxxDownfootRows2Number5">35</definedName>
    <definedName name="xxxDownfootRows2Number6">39</definedName>
    <definedName name="xxxDownfootRows3Count">18</definedName>
    <definedName name="xxxDownfootRows3Number0">18</definedName>
    <definedName name="xxxDownfootRows3Number1">22</definedName>
    <definedName name="xxxDownfootRows3Number10">43</definedName>
    <definedName name="xxxDownfootRows3Number11">49</definedName>
    <definedName name="xxxDownfootRows3Number12">51</definedName>
    <definedName name="xxxDownfootRows3Number13">53</definedName>
    <definedName name="xxxDownfootRows3Number14">58</definedName>
    <definedName name="xxxDownfootRows3Number15">62</definedName>
    <definedName name="xxxDownfootRows3Number16">77</definedName>
    <definedName name="xxxDownfootRows3Number17">92</definedName>
    <definedName name="xxxDownfootRows3Number2">23</definedName>
    <definedName name="xxxDownfootRows3Number3">27</definedName>
    <definedName name="xxxDownfootRows3Number4">28</definedName>
    <definedName name="xxxDownfootRows3Number5">34</definedName>
    <definedName name="xxxDownfootRows3Number6">36</definedName>
    <definedName name="xxxDownfootRows3Number7">37</definedName>
    <definedName name="xxxDownfootRows3Number8">39</definedName>
    <definedName name="xxxDownfootRows3Number9">40</definedName>
    <definedName name="xxxDownfootRows4Count">13</definedName>
    <definedName name="xxxDownfootRows4Number0">19</definedName>
    <definedName name="xxxDownfootRows4Number1">23</definedName>
    <definedName name="xxxDownfootRows4Number10">86</definedName>
    <definedName name="xxxDownfootRows4Number11">87</definedName>
    <definedName name="xxxDownfootRows4Number12">90</definedName>
    <definedName name="xxxDownfootRows4Number2">27</definedName>
    <definedName name="xxxDownfootRows4Number3">34</definedName>
    <definedName name="xxxDownfootRows4Number4">42</definedName>
    <definedName name="xxxDownfootRows4Number5">43</definedName>
    <definedName name="xxxDownfootRows4Number6">66</definedName>
    <definedName name="xxxDownfootRows4Number7">70</definedName>
    <definedName name="xxxDownfootRows4Number8">82</definedName>
    <definedName name="xxxDownfootRows4Number9">83</definedName>
    <definedName name="xxxEntireArea1bx">0</definedName>
    <definedName name="xxxEntireArea1by">2</definedName>
    <definedName name="xxxEntireArea1ex">1</definedName>
    <definedName name="xxxEntireArea1ey">62</definedName>
    <definedName name="xxxEntireArea2bx">5</definedName>
    <definedName name="xxxEntireArea2by">2</definedName>
    <definedName name="xxxEntireArea2ex">6</definedName>
    <definedName name="xxxEntireArea2ey">39</definedName>
    <definedName name="xxxEntireArea3bx">12</definedName>
    <definedName name="xxxEntireArea3by">2</definedName>
    <definedName name="xxxEntireArea3ex">13</definedName>
    <definedName name="xxxEntireArea3ey">92</definedName>
    <definedName name="xxxEntireArea4bx">20</definedName>
    <definedName name="xxxEntireArea4by">2</definedName>
    <definedName name="xxxEntireArea4ex">21</definedName>
    <definedName name="xxxEntireArea4ey">90</definedName>
    <definedName name="xxxGNVFileName">"france.gnv"</definedName>
    <definedName name="xxxGNVStamp">938676320</definedName>
    <definedName name="xxxHeaderCols1Count">0</definedName>
    <definedName name="xxxHeaderCols2Count">0</definedName>
    <definedName name="xxxHeaderCols3Count">0</definedName>
    <definedName name="xxxHeaderCols4Count">0</definedName>
    <definedName name="xxxHeaderRows1Count">2</definedName>
    <definedName name="xxxHeaderRows1Number0">15</definedName>
    <definedName name="xxxHeaderRows1Number1">37</definedName>
    <definedName name="xxxHeaderRows1Over0">0</definedName>
    <definedName name="xxxHeaderRows1Over1">0</definedName>
    <definedName name="xxxHeaderRows1Submit0">1</definedName>
    <definedName name="xxxHeaderRows1Submit1">1</definedName>
    <definedName name="xxxHeaderRows2Count">2</definedName>
    <definedName name="xxxHeaderRows2Number0">15</definedName>
    <definedName name="xxxHeaderRows2Number1">23</definedName>
    <definedName name="xxxHeaderRows2Over0">0</definedName>
    <definedName name="xxxHeaderRows2Over1">0</definedName>
    <definedName name="xxxHeaderRows2Submit0">1</definedName>
    <definedName name="xxxHeaderRows2Submit1">1</definedName>
    <definedName name="xxxHeaderRows3Count">10</definedName>
    <definedName name="xxxHeaderRows3Number0">24</definedName>
    <definedName name="xxxHeaderRows3Number1">31</definedName>
    <definedName name="xxxHeaderRows3Number2">42</definedName>
    <definedName name="xxxHeaderRows3Number3">45</definedName>
    <definedName name="xxxHeaderRows3Number4">50</definedName>
    <definedName name="xxxHeaderRows3Number5">54</definedName>
    <definedName name="xxxHeaderRows3Number6">56</definedName>
    <definedName name="xxxHeaderRows3Number7">61</definedName>
    <definedName name="xxxHeaderRows3Number8">63</definedName>
    <definedName name="xxxHeaderRows3Number9">78</definedName>
    <definedName name="xxxHeaderRows3Over0">0</definedName>
    <definedName name="xxxHeaderRows3Over1">0</definedName>
    <definedName name="xxxHeaderRows3Over2">0</definedName>
    <definedName name="xxxHeaderRows3Over3">0</definedName>
    <definedName name="xxxHeaderRows3Over4">0</definedName>
    <definedName name="xxxHeaderRows3Over5">0</definedName>
    <definedName name="xxxHeaderRows3Over6">0</definedName>
    <definedName name="xxxHeaderRows3Over7">0</definedName>
    <definedName name="xxxHeaderRows3Over8">0</definedName>
    <definedName name="xxxHeaderRows3Over9">0</definedName>
    <definedName name="xxxHeaderRows3Submit0">1</definedName>
    <definedName name="xxxHeaderRows3Submit1">1</definedName>
    <definedName name="xxxHeaderRows3Submit2">1</definedName>
    <definedName name="xxxHeaderRows3Submit3">1</definedName>
    <definedName name="xxxHeaderRows3Submit4">1</definedName>
    <definedName name="xxxHeaderRows3Submit5">1</definedName>
    <definedName name="xxxHeaderRows3Submit6">1</definedName>
    <definedName name="xxxHeaderRows3Submit7">1</definedName>
    <definedName name="xxxHeaderRows3Submit8">1</definedName>
    <definedName name="xxxHeaderRows3Submit9">1</definedName>
    <definedName name="xxxHeaderRows4Count">9</definedName>
    <definedName name="xxxHeaderRows4Number0">15</definedName>
    <definedName name="xxxHeaderRows4Number1">20</definedName>
    <definedName name="xxxHeaderRows4Number2">24</definedName>
    <definedName name="xxxHeaderRows4Number3">28</definedName>
    <definedName name="xxxHeaderRows4Number4">35</definedName>
    <definedName name="xxxHeaderRows4Number5">44</definedName>
    <definedName name="xxxHeaderRows4Number6">47</definedName>
    <definedName name="xxxHeaderRows4Number7">67</definedName>
    <definedName name="xxxHeaderRows4Number8">71</definedName>
    <definedName name="xxxHeaderRows4Over0">0</definedName>
    <definedName name="xxxHeaderRows4Over1">0</definedName>
    <definedName name="xxxHeaderRows4Over2">0</definedName>
    <definedName name="xxxHeaderRows4Over3">0</definedName>
    <definedName name="xxxHeaderRows4Over4">0</definedName>
    <definedName name="xxxHeaderRows4Over5">0</definedName>
    <definedName name="xxxHeaderRows4Over6">0</definedName>
    <definedName name="xxxHeaderRows4Over7">0</definedName>
    <definedName name="xxxHeaderRows4Over8">0</definedName>
    <definedName name="xxxHeaderRows4Submit0">1</definedName>
    <definedName name="xxxHeaderRows4Submit1">1</definedName>
    <definedName name="xxxHeaderRows4Submit2">1</definedName>
    <definedName name="xxxHeaderRows4Submit3">1</definedName>
    <definedName name="xxxHeaderRows4Submit4">1</definedName>
    <definedName name="xxxHeaderRows4Submit5">1</definedName>
    <definedName name="xxxHeaderRows4Submit6">1</definedName>
    <definedName name="xxxHeaderRows4Submit7">1</definedName>
    <definedName name="xxxHeaderRows4Submit8">1</definedName>
    <definedName name="xxxNumber_Areas">4</definedName>
    <definedName name="xxxODECols1Count">0</definedName>
    <definedName name="xxxODECols2Count">0</definedName>
    <definedName name="xxxODECols3Count">0</definedName>
    <definedName name="xxxODECols4Count">0</definedName>
    <definedName name="xxxODERows1Count">0</definedName>
    <definedName name="xxxODERows2Count">0</definedName>
    <definedName name="xxxODERows3Count">0</definedName>
    <definedName name="xxxODERows4Count">0</definedName>
    <definedName name="xxxRefreshable">1</definedName>
    <definedName name="xxxRLabel1.1.Prompt">0</definedName>
    <definedName name="xxxRLabel1.10.Prompt">0</definedName>
    <definedName name="xxxRLabel1.11.Prompt">0</definedName>
    <definedName name="xxxRLabel1.12.Prompt">0</definedName>
    <definedName name="xxxRLabel1.13.Prompt">0</definedName>
    <definedName name="xxxRLabel1.14.Prompt">0</definedName>
    <definedName name="xxxRLabel1.15.Prompt">0</definedName>
    <definedName name="xxxRLabel1.16.Prompt">0</definedName>
    <definedName name="xxxRLabel1.17.Prompt">0</definedName>
    <definedName name="xxxRLabel1.18.Prompt">0</definedName>
    <definedName name="xxxRLabel1.19.Prompt">0</definedName>
    <definedName name="xxxRLabel1.2.Prompt">0</definedName>
    <definedName name="xxxRLabel1.20.Prompt">0</definedName>
    <definedName name="xxxRLabel1.21.Prompt">0</definedName>
    <definedName name="xxxRLabel1.22.Prompt">0</definedName>
    <definedName name="xxxRLabel1.23.Prompt">0</definedName>
    <definedName name="xxxRLabel1.24.Prompt">0</definedName>
    <definedName name="xxxRLabel1.25.Prompt">0</definedName>
    <definedName name="xxxRLabel1.26.Prompt">0</definedName>
    <definedName name="xxxRLabel1.27.Prompt">0</definedName>
    <definedName name="xxxRLabel1.28.Prompt">0</definedName>
    <definedName name="xxxRLabel1.29.Prompt">0</definedName>
    <definedName name="xxxRLabel1.3.Prompt">0</definedName>
    <definedName name="xxxRLabel1.30.Prompt">0</definedName>
    <definedName name="xxxRLabel1.31.Prompt">0</definedName>
    <definedName name="xxxRLabel1.32.Prompt">0</definedName>
    <definedName name="xxxRLabel1.33.Prompt">0</definedName>
    <definedName name="xxxRLabel1.34.Prompt">0</definedName>
    <definedName name="xxxRLabel1.35.Prompt">0</definedName>
    <definedName name="xxxRLabel1.36.Prompt">0</definedName>
    <definedName name="xxxRLabel1.37.Prompt">0</definedName>
    <definedName name="xxxRLabel1.38.Prompt">0</definedName>
    <definedName name="xxxRLabel1.39.Prompt">0</definedName>
    <definedName name="xxxRLabel1.4.Prompt">0</definedName>
    <definedName name="xxxRLabel1.40.Prompt">0</definedName>
    <definedName name="xxxRLabel1.41.Prompt">0</definedName>
    <definedName name="xxxRLabel1.42.Prompt">0</definedName>
    <definedName name="xxxRLabel1.43.Prompt">0</definedName>
    <definedName name="xxxRLabel1.44.Prompt">0</definedName>
    <definedName name="xxxRLabel1.45.Prompt">0</definedName>
    <definedName name="xxxRLabel1.46.Prompt">0</definedName>
    <definedName name="xxxRLabel1.47.Prompt">0</definedName>
    <definedName name="xxxRLabel1.48.Prompt">0</definedName>
    <definedName name="xxxRLabel1.5.Prompt">0</definedName>
    <definedName name="xxxRLabel1.6.Prompt">0</definedName>
    <definedName name="xxxRLabel1.7.Prompt">0</definedName>
    <definedName name="xxxRLabel1.8.Prompt">0</definedName>
    <definedName name="xxxRLabel1.9.Prompt">0</definedName>
    <definedName name="xxxRLabel2.1.Prompt">0</definedName>
    <definedName name="xxxRLabel2.10.Prompt">0</definedName>
    <definedName name="xxxRLabel2.11.Prompt">0</definedName>
    <definedName name="xxxRLabel2.12.Prompt">0</definedName>
    <definedName name="xxxRLabel2.13.Prompt">0</definedName>
    <definedName name="xxxRLabel2.14.Prompt">0</definedName>
    <definedName name="xxxRLabel2.15.Prompt">0</definedName>
    <definedName name="xxxRLabel2.16.Prompt">0</definedName>
    <definedName name="xxxRLabel2.17.Prompt">0</definedName>
    <definedName name="xxxRLabel2.18.Prompt">0</definedName>
    <definedName name="xxxRLabel2.19.Prompt">0</definedName>
    <definedName name="xxxRLabel2.2.Prompt">0</definedName>
    <definedName name="xxxRLabel2.20.Prompt">0</definedName>
    <definedName name="xxxRLabel2.21.Prompt">0</definedName>
    <definedName name="xxxRLabel2.22.Prompt">0</definedName>
    <definedName name="xxxRLabel2.23.Prompt">0</definedName>
    <definedName name="xxxRLabel2.24.Prompt">0</definedName>
    <definedName name="xxxRLabel2.25.Prompt">0</definedName>
    <definedName name="xxxRLabel2.3.Prompt">0</definedName>
    <definedName name="xxxRLabel2.4.Prompt">0</definedName>
    <definedName name="xxxRLabel2.5.Prompt">0</definedName>
    <definedName name="xxxRLabel2.6.Prompt">0</definedName>
    <definedName name="xxxRLabel2.7.Prompt">0</definedName>
    <definedName name="xxxRLabel2.8.Prompt">0</definedName>
    <definedName name="xxxRLabel2.9.Prompt">0</definedName>
    <definedName name="xxxRLabel3.1.Prompt">0</definedName>
    <definedName name="xxxRLabel3.10.Prompt">0</definedName>
    <definedName name="xxxRLabel3.11.Prompt">0</definedName>
    <definedName name="xxxRLabel3.12.Prompt">0</definedName>
    <definedName name="xxxRLabel3.13.Prompt">0</definedName>
    <definedName name="xxxRLabel3.14.Prompt">0</definedName>
    <definedName name="xxxRLabel3.15.Prompt">0</definedName>
    <definedName name="xxxRLabel3.16.Prompt">0</definedName>
    <definedName name="xxxRLabel3.17.Prompt">0</definedName>
    <definedName name="xxxRLabel3.18.Prompt">0</definedName>
    <definedName name="xxxRLabel3.19.Prompt">0</definedName>
    <definedName name="xxxRLabel3.2.Prompt">0</definedName>
    <definedName name="xxxRLabel3.20.Prompt">0</definedName>
    <definedName name="xxxRLabel3.21.Prompt">0</definedName>
    <definedName name="xxxRLabel3.22.Prompt">0</definedName>
    <definedName name="xxxRLabel3.23.Prompt">0</definedName>
    <definedName name="xxxRLabel3.24.Prompt">0</definedName>
    <definedName name="xxxRLabel3.25.Prompt">0</definedName>
    <definedName name="xxxRLabel3.26.Prompt">0</definedName>
    <definedName name="xxxRLabel3.27.Prompt">0</definedName>
    <definedName name="xxxRLabel3.28.Prompt">0</definedName>
    <definedName name="xxxRLabel3.29.Prompt">0</definedName>
    <definedName name="xxxRLabel3.3.Prompt">0</definedName>
    <definedName name="xxxRLabel3.30.Prompt">0</definedName>
    <definedName name="xxxRLabel3.31.Prompt">0</definedName>
    <definedName name="xxxRLabel3.32.Prompt">0</definedName>
    <definedName name="xxxRLabel3.33.Prompt">0</definedName>
    <definedName name="xxxRLabel3.34.Prompt">0</definedName>
    <definedName name="xxxRLabel3.35.Prompt">0</definedName>
    <definedName name="xxxRLabel3.36.Prompt">0</definedName>
    <definedName name="xxxRLabel3.37.Prompt">0</definedName>
    <definedName name="xxxRLabel3.38.Prompt">0</definedName>
    <definedName name="xxxRLabel3.39.Prompt">0</definedName>
    <definedName name="xxxRLabel3.4.Prompt">0</definedName>
    <definedName name="xxxRLabel3.40.Prompt">0</definedName>
    <definedName name="xxxRLabel3.41.Prompt">0</definedName>
    <definedName name="xxxRLabel3.42.Prompt">0</definedName>
    <definedName name="xxxRLabel3.43.Prompt">0</definedName>
    <definedName name="xxxRLabel3.44.Prompt">0</definedName>
    <definedName name="xxxRLabel3.45.Prompt">0</definedName>
    <definedName name="xxxRLabel3.46.Prompt">0</definedName>
    <definedName name="xxxRLabel3.47.Prompt">0</definedName>
    <definedName name="xxxRLabel3.48.Prompt">0</definedName>
    <definedName name="xxxRLabel3.49.Prompt">0</definedName>
    <definedName name="xxxRLabel3.5.Prompt">0</definedName>
    <definedName name="xxxRLabel3.50.Prompt">0</definedName>
    <definedName name="xxxRLabel3.51.Prompt">0</definedName>
    <definedName name="xxxRLabel3.52.Prompt">0</definedName>
    <definedName name="xxxRLabel3.53.Prompt">0</definedName>
    <definedName name="xxxRLabel3.54.Prompt">0</definedName>
    <definedName name="xxxRLabel3.55.Prompt">0</definedName>
    <definedName name="xxxRLabel3.56.Prompt">0</definedName>
    <definedName name="xxxRLabel3.57.Prompt">0</definedName>
    <definedName name="xxxRLabel3.58.Prompt">0</definedName>
    <definedName name="xxxRLabel3.59.Prompt">0</definedName>
    <definedName name="xxxRLabel3.6.Prompt">0</definedName>
    <definedName name="xxxRLabel3.60.Prompt">0</definedName>
    <definedName name="xxxRLabel3.61.Prompt">0</definedName>
    <definedName name="xxxRLabel3.62.Prompt">0</definedName>
    <definedName name="xxxRLabel3.63.Prompt">0</definedName>
    <definedName name="xxxRLabel3.64.Prompt">0</definedName>
    <definedName name="xxxRLabel3.65.Prompt">0</definedName>
    <definedName name="xxxRLabel3.66.Prompt">0</definedName>
    <definedName name="xxxRLabel3.67.Prompt">0</definedName>
    <definedName name="xxxRLabel3.68.Prompt">0</definedName>
    <definedName name="xxxRLabel3.69.Prompt">0</definedName>
    <definedName name="xxxRLabel3.7.Prompt">0</definedName>
    <definedName name="xxxRLabel3.70.Prompt">0</definedName>
    <definedName name="xxxRLabel3.71.Prompt">0</definedName>
    <definedName name="xxxRLabel3.72.Prompt">0</definedName>
    <definedName name="xxxRLabel3.73.Prompt">0</definedName>
    <definedName name="xxxRLabel3.74.Prompt">0</definedName>
    <definedName name="xxxRLabel3.75.Prompt">0</definedName>
    <definedName name="xxxRLabel3.76.Prompt">0</definedName>
    <definedName name="xxxRLabel3.77.Prompt">0</definedName>
    <definedName name="xxxRLabel3.78.Prompt">0</definedName>
    <definedName name="xxxRLabel3.8.Prompt">0</definedName>
    <definedName name="xxxRLabel3.9.Prompt">0</definedName>
    <definedName name="xxxRLabel4.1.Prompt">0</definedName>
    <definedName name="xxxRLabel4.10.Prompt">0</definedName>
    <definedName name="xxxRLabel4.11.Prompt">0</definedName>
    <definedName name="xxxRLabel4.12.Prompt">0</definedName>
    <definedName name="xxxRLabel4.13.Prompt">0</definedName>
    <definedName name="xxxRLabel4.14.Prompt">0</definedName>
    <definedName name="xxxRLabel4.15.Prompt">0</definedName>
    <definedName name="xxxRLabel4.16.Prompt">0</definedName>
    <definedName name="xxxRLabel4.17.Prompt">0</definedName>
    <definedName name="xxxRLabel4.18.Prompt">0</definedName>
    <definedName name="xxxRLabel4.19.Prompt">0</definedName>
    <definedName name="xxxRLabel4.2.Prompt">0</definedName>
    <definedName name="xxxRLabel4.20.Prompt">0</definedName>
    <definedName name="xxxRLabel4.21.Prompt">0</definedName>
    <definedName name="xxxRLabel4.22.Prompt">0</definedName>
    <definedName name="xxxRLabel4.23.Prompt">0</definedName>
    <definedName name="xxxRLabel4.24.Prompt">0</definedName>
    <definedName name="xxxRLabel4.25.Prompt">0</definedName>
    <definedName name="xxxRLabel4.26.Prompt">0</definedName>
    <definedName name="xxxRLabel4.27.Prompt">0</definedName>
    <definedName name="xxxRLabel4.28.Prompt">0</definedName>
    <definedName name="xxxRLabel4.29.Prompt">0</definedName>
    <definedName name="xxxRLabel4.3.Prompt">0</definedName>
    <definedName name="xxxRLabel4.30.Prompt">0</definedName>
    <definedName name="xxxRLabel4.31.Prompt">0</definedName>
    <definedName name="xxxRLabel4.32.Prompt">0</definedName>
    <definedName name="xxxRLabel4.33.Prompt">0</definedName>
    <definedName name="xxxRLabel4.34.Prompt">0</definedName>
    <definedName name="xxxRLabel4.35.Prompt">0</definedName>
    <definedName name="xxxRLabel4.36.Prompt">0</definedName>
    <definedName name="xxxRLabel4.37.Prompt">0</definedName>
    <definedName name="xxxRLabel4.38.Prompt">0</definedName>
    <definedName name="xxxRLabel4.39.Prompt">0</definedName>
    <definedName name="xxxRLabel4.4.Prompt">0</definedName>
    <definedName name="xxxRLabel4.40.Prompt">0</definedName>
    <definedName name="xxxRLabel4.41.Prompt">0</definedName>
    <definedName name="xxxRLabel4.42.Prompt">0</definedName>
    <definedName name="xxxRLabel4.43.Prompt">0</definedName>
    <definedName name="xxxRLabel4.44.Prompt">0</definedName>
    <definedName name="xxxRLabel4.45.Prompt">0</definedName>
    <definedName name="xxxRLabel4.46.Prompt">0</definedName>
    <definedName name="xxxRLabel4.47.Prompt">0</definedName>
    <definedName name="xxxRLabel4.48.Prompt">0</definedName>
    <definedName name="xxxRLabel4.49.Prompt">0</definedName>
    <definedName name="xxxRLabel4.5.Prompt">0</definedName>
    <definedName name="xxxRLabel4.50.Prompt">0</definedName>
    <definedName name="xxxRLabel4.51.Prompt">0</definedName>
    <definedName name="xxxRLabel4.52.Prompt">0</definedName>
    <definedName name="xxxRLabel4.53.Prompt">0</definedName>
    <definedName name="xxxRLabel4.54.Prompt">0</definedName>
    <definedName name="xxxRLabel4.55.Prompt">0</definedName>
    <definedName name="xxxRLabel4.56.Prompt">0</definedName>
    <definedName name="xxxRLabel4.57.Prompt">0</definedName>
    <definedName name="xxxRLabel4.58.Prompt">0</definedName>
    <definedName name="xxxRLabel4.59.Prompt">0</definedName>
    <definedName name="xxxRLabel4.6.Prompt">0</definedName>
    <definedName name="xxxRLabel4.60.Prompt">0</definedName>
    <definedName name="xxxRLabel4.61.Prompt">0</definedName>
    <definedName name="xxxRLabel4.62.Prompt">0</definedName>
    <definedName name="xxxRLabel4.63.Prompt">0</definedName>
    <definedName name="xxxRLabel4.64.Prompt">0</definedName>
    <definedName name="xxxRLabel4.65.Prompt">0</definedName>
    <definedName name="xxxRLabel4.66.Prompt">0</definedName>
    <definedName name="xxxRLabel4.67.Prompt">0</definedName>
    <definedName name="xxxRLabel4.68.Prompt">0</definedName>
    <definedName name="xxxRLabel4.69.Prompt">0</definedName>
    <definedName name="xxxRLabel4.7.Prompt">0</definedName>
    <definedName name="xxxRLabel4.70.Prompt">0</definedName>
    <definedName name="xxxRLabel4.71.Prompt">0</definedName>
    <definedName name="xxxRLabel4.72.Prompt">0</definedName>
    <definedName name="xxxRLabel4.73.Prompt">0</definedName>
    <definedName name="xxxRLabel4.74.Prompt">0</definedName>
    <definedName name="xxxRLabel4.75.Prompt">0</definedName>
    <definedName name="xxxRLabel4.76.Prompt">0</definedName>
    <definedName name="xxxRLabel4.8.Prompt">0</definedName>
    <definedName name="xxxRLabel4.9.Prompt">0</definedName>
    <definedName name="xxxRowHeader1bx">0</definedName>
    <definedName name="xxxRowHeader1by">13</definedName>
    <definedName name="xxxRowHeader1ex">0</definedName>
    <definedName name="xxxRowHeader1ey">13</definedName>
    <definedName name="xxxRowHeader2bx">5</definedName>
    <definedName name="xxxRowHeader2by">13</definedName>
    <definedName name="xxxRowHeader2ex">5</definedName>
    <definedName name="xxxRowHeader2ey">13</definedName>
    <definedName name="xxxRowHeader3bx">12</definedName>
    <definedName name="xxxRowHeader3by">13</definedName>
    <definedName name="xxxRowHeader3ex">12</definedName>
    <definedName name="xxxRowHeader3ey">13</definedName>
    <definedName name="xxxRowHeader4bx">20</definedName>
    <definedName name="xxxRowHeader4by">13</definedName>
    <definedName name="xxxRowHeader4ex">20</definedName>
    <definedName name="xxxRowHeader4ey">13</definedName>
    <definedName name="xxxRowLabels1bx">0</definedName>
    <definedName name="xxxRowLabels1by">15</definedName>
    <definedName name="xxxRowLabels1ex">0</definedName>
    <definedName name="xxxRowLabels1ey">62</definedName>
    <definedName name="xxxRowLabels2bx">5</definedName>
    <definedName name="xxxRowLabels2by">15</definedName>
    <definedName name="xxxRowLabels2ex">5</definedName>
    <definedName name="xxxRowLabels2ey">39</definedName>
    <definedName name="xxxRowLabels3bx">12</definedName>
    <definedName name="xxxRowLabels3by">15</definedName>
    <definedName name="xxxRowLabels3ex">12</definedName>
    <definedName name="xxxRowLabels3ey">92</definedName>
    <definedName name="xxxRowLabels4bx">20</definedName>
    <definedName name="xxxRowLabels4by">15</definedName>
    <definedName name="xxxRowLabels4ex">20</definedName>
    <definedName name="xxxRowLabels4ey">90</definedName>
    <definedName name="xxxSubmittable">TRUE</definedName>
    <definedName name="xxxUDCols1Count">0</definedName>
    <definedName name="xxxUDCols2Count">0</definedName>
    <definedName name="xxxUDCols3Count">0</definedName>
    <definedName name="xxxUDCols4Count">0</definedName>
    <definedName name="xxxUDRows1Count">0</definedName>
    <definedName name="xxxUDRows2Count">0</definedName>
    <definedName name="xxxUDRows3Count">0</definedName>
    <definedName name="xxxUDRows4Count">0</definedName>
    <definedName name="เงินเดือน" localSheetId="0">{"'Eng (page2)'!$A$1:$D$52"}</definedName>
    <definedName name="เงินเดือน">{"'Eng (page2)'!$A$1:$D$52"}</definedName>
    <definedName name="แบบสอบถาม28_2_44">"$"</definedName>
    <definedName name="ค่าข้อมูลของการจ่ายเงินสด" localSheetId="0">OFFSET(รายจ่ายเงินสดเริ่มต้น,,จุดข้อมูลรวม-1,1,-จุดข้อมูลรวม)</definedName>
    <definedName name="ค่าข้อมูลของการจ่ายเงินสด">OFFSET(รายจ่ายเงินสดเริ่มต้น,,จุดข้อมูลรวม-1,1,-จุดข้อมูลรวม)</definedName>
    <definedName name="ค่าข้อมูลของรายรับเงินสด" localSheetId="0">OFFSET(รายรับเงินสดเริ่มต้น,,จุดข้อมูลรวม-1,1,-จุดข้อมูลรวม)</definedName>
    <definedName name="ค่าข้อมูลของรายรับเงินสด">OFFSET(รายรับเงินสดเริ่มต้น,,จุดข้อมูลรวม-1,1,-จุดข้อมูลรวม)</definedName>
    <definedName name="ค่าข้อมูลของสถานะเงินสด" localSheetId="0">OFFSET(สถานะเงินสดเริ่มต้น,,จุดข้อมูลรวม-1,1,-จุดข้อมูลรวม)</definedName>
    <definedName name="ค่าข้อมูลของสถานะเงินสด">OFFSET(สถานะเงินสดเริ่มต้น,,จุดข้อมูลรวม-1,1,-จุดข้อมูลรวม)</definedName>
    <definedName name="ป้ายชื่อข้อมูล" localSheetId="0">OFFSET(ป้ายชื่อข้อมูลเริ่มต้น,,จุดข้อมูลรวม-1,1,-จุดข้อมูลรวม)</definedName>
    <definedName name="ป้ายชื่อข้อมูล">OFFSET(ป้ายชื่อข้อมูลเริ่มต้น,,จุดข้อมูลรวม-1,1,-จุดข้อมูลรวม)</definedName>
    <definedName name="검증" localSheetId="0">BlankMacro1</definedName>
    <definedName name="검증">BlankMacro1</definedName>
    <definedName name="ㄹㄹ" localSheetId="0">BlankMacro1</definedName>
    <definedName name="ㄹㄹ">BlankMacro1</definedName>
    <definedName name="미실현" localSheetId="0">BlankMacro1</definedName>
    <definedName name="미실현">BlankMacro1</definedName>
    <definedName name="ㅂㅂ" localSheetId="0">BlankMacro1</definedName>
    <definedName name="ㅂㅂ">BlankMacro1</definedName>
    <definedName name="수정사항2" localSheetId="0">BlankMacro1</definedName>
    <definedName name="수정사항2">BlankMacro1</definedName>
    <definedName name="템플리트모듈1" localSheetId="0">BlankMacro1</definedName>
    <definedName name="템플리트모듈1">BlankMacro1</definedName>
    <definedName name="템플리트모듈2" localSheetId="0">BlankMacro1</definedName>
    <definedName name="템플리트모듈2">BlankMacro1</definedName>
    <definedName name="템플리트모듈3" localSheetId="0">BlankMacro1</definedName>
    <definedName name="템플리트모듈3">BlankMacro1</definedName>
    <definedName name="템플리트모듈4" localSheetId="0">BlankMacro1</definedName>
    <definedName name="템플리트모듈4">BlankMacro1</definedName>
    <definedName name="템플리트모듈5" localSheetId="0">BlankMacro1</definedName>
    <definedName name="템플리트모듈5">BlankMacro1</definedName>
    <definedName name="템플리트모듈6" localSheetId="0">BlankMacro1</definedName>
    <definedName name="템플리트모듈6">BlankMacro1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4" i="12" l="1"/>
  <c r="O13" i="12"/>
  <c r="O12" i="12"/>
  <c r="O11" i="12"/>
  <c r="U20" i="11"/>
  <c r="S18" i="11"/>
  <c r="W18" i="11" s="1"/>
  <c r="S17" i="11"/>
  <c r="W17" i="11" s="1"/>
  <c r="S16" i="11"/>
  <c r="W16" i="11" s="1"/>
  <c r="S15" i="11"/>
  <c r="W15" i="11" s="1"/>
  <c r="W20" i="11" l="1"/>
  <c r="O16" i="12"/>
  <c r="M16" i="12"/>
  <c r="K16" i="12"/>
  <c r="I16" i="12"/>
  <c r="G16" i="12"/>
  <c r="S20" i="11"/>
  <c r="Q20" i="11"/>
  <c r="O20" i="11"/>
  <c r="M20" i="11"/>
  <c r="K20" i="11"/>
  <c r="I20" i="11"/>
  <c r="G20" i="11"/>
  <c r="I73" i="7" l="1"/>
  <c r="I66" i="7"/>
  <c r="K75" i="7" l="1"/>
  <c r="I75" i="7"/>
  <c r="G75" i="7"/>
  <c r="E75" i="7"/>
  <c r="O28" i="11" l="1"/>
  <c r="E100" i="7" l="1"/>
  <c r="S28" i="11"/>
  <c r="W28" i="11" s="1"/>
  <c r="S27" i="11"/>
  <c r="U26" i="11"/>
  <c r="U30" i="11" s="1"/>
  <c r="Q26" i="11"/>
  <c r="Q30" i="11" s="1"/>
  <c r="O26" i="11"/>
  <c r="O30" i="11" s="1"/>
  <c r="M26" i="11"/>
  <c r="M30" i="11" s="1"/>
  <c r="K26" i="11"/>
  <c r="K30" i="11" s="1"/>
  <c r="I26" i="11"/>
  <c r="I30" i="11" s="1"/>
  <c r="G26" i="11"/>
  <c r="G30" i="11" s="1"/>
  <c r="S24" i="11"/>
  <c r="W24" i="11" s="1"/>
  <c r="S22" i="11" l="1"/>
  <c r="S26" i="11" s="1"/>
  <c r="S30" i="11" s="1"/>
  <c r="G70" i="17" l="1"/>
  <c r="I100" i="7" l="1"/>
  <c r="O22" i="12" l="1"/>
  <c r="O20" i="12"/>
  <c r="O18" i="12"/>
  <c r="M21" i="12"/>
  <c r="K21" i="12"/>
  <c r="K25" i="12" s="1"/>
  <c r="I21" i="12"/>
  <c r="I25" i="12" s="1"/>
  <c r="G21" i="12"/>
  <c r="G25" i="12" s="1"/>
  <c r="O21" i="12" l="1"/>
  <c r="M59" i="17"/>
  <c r="A89" i="7" l="1"/>
  <c r="K41" i="7"/>
  <c r="K46" i="7" s="1"/>
  <c r="G41" i="7"/>
  <c r="G46" i="7" s="1"/>
  <c r="E41" i="7"/>
  <c r="E46" i="7" s="1"/>
  <c r="A3" i="11"/>
  <c r="W27" i="11"/>
  <c r="W22" i="11"/>
  <c r="W26" i="11" s="1"/>
  <c r="G65" i="17"/>
  <c r="G59" i="17"/>
  <c r="A47" i="17"/>
  <c r="M38" i="17"/>
  <c r="M40" i="17" s="1"/>
  <c r="K38" i="17"/>
  <c r="K40" i="17" s="1"/>
  <c r="I38" i="17"/>
  <c r="I40" i="17" s="1"/>
  <c r="G38" i="17"/>
  <c r="G40" i="17" s="1"/>
  <c r="M19" i="17"/>
  <c r="K19" i="17"/>
  <c r="I19" i="17"/>
  <c r="G19" i="17"/>
  <c r="M14" i="17"/>
  <c r="K14" i="17"/>
  <c r="I14" i="17"/>
  <c r="G14" i="17"/>
  <c r="A1" i="17"/>
  <c r="A45" i="17" s="1"/>
  <c r="A47" i="9"/>
  <c r="M59" i="9"/>
  <c r="W30" i="11" l="1"/>
  <c r="I21" i="17"/>
  <c r="I29" i="17" s="1"/>
  <c r="I32" i="17" s="1"/>
  <c r="I42" i="17" s="1"/>
  <c r="G21" i="17"/>
  <c r="G29" i="17" s="1"/>
  <c r="G32" i="17" s="1"/>
  <c r="G42" i="17" s="1"/>
  <c r="G72" i="17" s="1"/>
  <c r="M21" i="17"/>
  <c r="M29" i="17" s="1"/>
  <c r="M32" i="17" s="1"/>
  <c r="M42" i="17" s="1"/>
  <c r="M65" i="17" s="1"/>
  <c r="M72" i="17" s="1"/>
  <c r="K21" i="17"/>
  <c r="K29" i="17" s="1"/>
  <c r="I65" i="17"/>
  <c r="I72" i="17" l="1"/>
  <c r="K32" i="17"/>
  <c r="K42" i="17" s="1"/>
  <c r="I11" i="7"/>
  <c r="M121" i="16"/>
  <c r="K121" i="16"/>
  <c r="I121" i="16"/>
  <c r="G121" i="16"/>
  <c r="I41" i="7" l="1"/>
  <c r="I46" i="7" s="1"/>
  <c r="K56" i="17"/>
  <c r="A48" i="7"/>
  <c r="A88" i="7" s="1"/>
  <c r="A132" i="7"/>
  <c r="A1" i="11"/>
  <c r="A1" i="9"/>
  <c r="A48" i="16"/>
  <c r="A92" i="16"/>
  <c r="K70" i="17" l="1"/>
  <c r="K62" i="17"/>
  <c r="K65" i="17" s="1"/>
  <c r="G124" i="16"/>
  <c r="M23" i="12" l="1"/>
  <c r="K72" i="17"/>
  <c r="M124" i="16"/>
  <c r="M84" i="16"/>
  <c r="M74" i="16"/>
  <c r="M40" i="16"/>
  <c r="M25" i="16"/>
  <c r="I124" i="16"/>
  <c r="I84" i="16"/>
  <c r="I74" i="16"/>
  <c r="I40" i="16"/>
  <c r="I25" i="16"/>
  <c r="A134" i="16"/>
  <c r="K124" i="16"/>
  <c r="A91" i="16"/>
  <c r="A27" i="12" s="1"/>
  <c r="K84" i="16"/>
  <c r="G84" i="16"/>
  <c r="K74" i="16"/>
  <c r="G74" i="16"/>
  <c r="A50" i="16"/>
  <c r="A94" i="16" s="1"/>
  <c r="K40" i="16"/>
  <c r="G40" i="16"/>
  <c r="K25" i="16"/>
  <c r="G25" i="16"/>
  <c r="A44" i="9" l="1"/>
  <c r="A44" i="17"/>
  <c r="A83" i="17" s="1"/>
  <c r="A33" i="11" s="1"/>
  <c r="M25" i="12"/>
  <c r="O23" i="12"/>
  <c r="O25" i="12" s="1"/>
  <c r="I86" i="16"/>
  <c r="M86" i="16"/>
  <c r="I42" i="16"/>
  <c r="M42" i="16"/>
  <c r="K86" i="16"/>
  <c r="G86" i="16"/>
  <c r="K42" i="16"/>
  <c r="G42" i="16"/>
  <c r="K126" i="16" l="1"/>
  <c r="G126" i="16"/>
  <c r="M126" i="16"/>
  <c r="I126" i="16"/>
  <c r="K85" i="7"/>
  <c r="G85" i="7"/>
  <c r="M38" i="9"/>
  <c r="M40" i="9" s="1"/>
  <c r="M19" i="9"/>
  <c r="M14" i="9"/>
  <c r="I38" i="9"/>
  <c r="I40" i="9" s="1"/>
  <c r="I19" i="9"/>
  <c r="I14" i="9"/>
  <c r="G99" i="7" l="1"/>
  <c r="K99" i="7"/>
  <c r="I21" i="9"/>
  <c r="I29" i="9" s="1"/>
  <c r="I32" i="9" s="1"/>
  <c r="I70" i="9" s="1"/>
  <c r="M21" i="9"/>
  <c r="M29" i="9" s="1"/>
  <c r="I85" i="7"/>
  <c r="E85" i="7"/>
  <c r="I99" i="7" l="1"/>
  <c r="E99" i="7"/>
  <c r="E104" i="7" s="1"/>
  <c r="I42" i="9"/>
  <c r="I62" i="9" s="1"/>
  <c r="I59" i="9"/>
  <c r="M32" i="9"/>
  <c r="M70" i="9" l="1"/>
  <c r="M42" i="9"/>
  <c r="M62" i="9" l="1"/>
  <c r="M65" i="9" s="1"/>
  <c r="M72" i="9" s="1"/>
  <c r="G104" i="7"/>
  <c r="K104" i="7"/>
  <c r="K38" i="9" l="1"/>
  <c r="K40" i="9" s="1"/>
  <c r="G38" i="9"/>
  <c r="G40" i="9" l="1"/>
  <c r="G19" i="9" l="1"/>
  <c r="K19" i="9"/>
  <c r="K14" i="9"/>
  <c r="G14" i="9"/>
  <c r="K21" i="9" l="1"/>
  <c r="K29" i="9" s="1"/>
  <c r="G21" i="9"/>
  <c r="G29" i="9" s="1"/>
  <c r="K32" i="9" l="1"/>
  <c r="G32" i="9"/>
  <c r="G70" i="9" l="1"/>
  <c r="G42" i="9"/>
  <c r="K42" i="9"/>
  <c r="K56" i="9" s="1"/>
  <c r="K62" i="9" s="1"/>
  <c r="K65" i="9" l="1"/>
  <c r="K59" i="9"/>
  <c r="K70" i="9"/>
  <c r="G59" i="9"/>
  <c r="A3" i="12" l="1"/>
  <c r="A3" i="7" s="1"/>
  <c r="A91" i="7" s="1"/>
  <c r="A45" i="9"/>
  <c r="A83" i="9"/>
  <c r="I65" i="9" l="1"/>
  <c r="I72" i="9" s="1"/>
  <c r="K72" i="9"/>
  <c r="I104" i="7" l="1"/>
  <c r="A49" i="7" l="1"/>
  <c r="A51" i="7"/>
  <c r="G65" i="9" l="1"/>
  <c r="G72" i="9" s="1"/>
  <c r="M70" i="17" l="1"/>
  <c r="I70" i="17"/>
  <c r="K59" i="17"/>
  <c r="I59" i="17"/>
</calcChain>
</file>

<file path=xl/sharedStrings.xml><?xml version="1.0" encoding="utf-8"?>
<sst xmlns="http://schemas.openxmlformats.org/spreadsheetml/2006/main" count="507" uniqueCount="237">
  <si>
    <t>งบแสดงฐานะการเงิน</t>
  </si>
  <si>
    <t>หมายเหตุ</t>
  </si>
  <si>
    <t xml:space="preserve">         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</si>
  <si>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</si>
  <si>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</si>
  <si>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</si>
  <si>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</t>
  </si>
  <si>
    <t xml:space="preserve">สินทรัพย์หมุนเวียนอื่น                        </t>
  </si>
  <si>
    <t xml:space="preserve">รวมสินทรัพย์หมุนเวียน                       </t>
  </si>
  <si>
    <t>สินทรัพย์ไม่หมุนเวียน</t>
  </si>
  <si>
    <t>สินทรัพย์ไม่หมุนเวียนอื่น</t>
  </si>
  <si>
    <t xml:space="preserve">รวมสินทรัพย์ไม่หมุนเวียน                       </t>
  </si>
  <si>
    <t xml:space="preserve">รวมสินทรัพย์                                     </t>
  </si>
  <si>
    <t xml:space="preserve"> ……………………………………….…………………………..….  กรรมการ 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</si>
  <si>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</si>
  <si>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</si>
  <si>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</si>
  <si>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 xml:space="preserve">รวมหนี้สินหมุนเวียน                          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</si>
  <si>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</si>
  <si>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</si>
  <si>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</si>
  <si>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</si>
  <si>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ทุนเรือนหุ้น</t>
  </si>
  <si>
    <t xml:space="preserve">ทุนจดทะเบียน </t>
  </si>
  <si>
    <t xml:space="preserve">กำไรสะสม                      </t>
  </si>
  <si>
    <t>ยังไม่ได้จัดสรร</t>
  </si>
  <si>
    <t>กำไรขั้นต้น</t>
  </si>
  <si>
    <t>รายได้อื่น</t>
  </si>
  <si>
    <t>ค่าใช้จ่ายในการขาย</t>
  </si>
  <si>
    <t>ค่าใช้จ่ายในการบริหาร</t>
  </si>
  <si>
    <t>ต้นทุนทางการเงิน</t>
  </si>
  <si>
    <t>ค่าใช้จ่ายภาษีเงินได้</t>
  </si>
  <si>
    <t>บาท</t>
  </si>
  <si>
    <t>รวม</t>
  </si>
  <si>
    <t xml:space="preserve">สินค้าคงเหลือ </t>
  </si>
  <si>
    <t>เงินลงทุนระยะสั้น</t>
  </si>
  <si>
    <t>เงินลงทุนในบริษัทย่อย</t>
  </si>
  <si>
    <t>ภาษีเงินได้ค้างจ่าย</t>
  </si>
  <si>
    <t>เงินกู้ยืมระยะยาวจากสถาบันการเงิน</t>
  </si>
  <si>
    <t>31 ธันวาคม</t>
  </si>
  <si>
    <t>กระแสเงินสดจากกิจกรรมดำเนินงาน</t>
  </si>
  <si>
    <t>ค่าตัดจำหน่าย</t>
  </si>
  <si>
    <t>ดอกเบี้ยรับ</t>
  </si>
  <si>
    <t>การเปลี่ยนแปลงของสินทรัพย์และหนี้สินดำเนินงาน</t>
  </si>
  <si>
    <t>-  ลูกหนี้การค้าและลูกหนี้อื่น</t>
  </si>
  <si>
    <t>-  สินค้าคงเหลือ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</si>
  <si>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</si>
  <si>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</si>
  <si>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</si>
  <si>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</si>
  <si>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t>เงินสดได้มาจากการดำเนินงาน</t>
  </si>
  <si>
    <t>กระแสเงินสดจากกิจกรรมลงทุน</t>
  </si>
  <si>
    <t>เงินสดจ่ายเพื่อซื้อที่ดิน อาคารและอุปกรณ์</t>
  </si>
  <si>
    <t>กระแสเงินสดจากกิจกรรมจัดหาเงิน</t>
  </si>
  <si>
    <t>ค่าใช้จ่ายผลประโยชน์พนักงาน</t>
  </si>
  <si>
    <t>ข้อมูลทางการเงินรวม</t>
  </si>
  <si>
    <t>ยังไม่ได้ตรวจสอบ</t>
  </si>
  <si>
    <t>องค์ประกอบอื่นของส่วนของเจ้าของ</t>
  </si>
  <si>
    <t>เงินสดจ่ายเพื่อซื้อสินทรัพย์ไม่มีตัวตน</t>
  </si>
  <si>
    <t>ส่วนได้เสียที่ไม่มีอำนาจควบคุม</t>
  </si>
  <si>
    <t>รวมส่วน</t>
  </si>
  <si>
    <t>ของผู้เป็นเจ้าของ</t>
  </si>
  <si>
    <t>ของบริษัทใหญ่</t>
  </si>
  <si>
    <t>ส่วนได้เสียที่ไม่มี</t>
  </si>
  <si>
    <t>อำนาจควบคุม</t>
  </si>
  <si>
    <t>รวมส่วนของ</t>
  </si>
  <si>
    <t>เจ้าของ</t>
  </si>
  <si>
    <t>ข้อมูลทางการเงินเฉพาะกิจการ</t>
  </si>
  <si>
    <t>สินทรัพย์ไม่มีตัวตน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</si>
  <si>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</si>
  <si>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หนี้สินและส่วนของเจ้าของ</t>
  </si>
  <si>
    <t>ส่วนของเจ้าของ</t>
  </si>
  <si>
    <t xml:space="preserve">ทุนที่ออกและชำระแล้ว </t>
  </si>
  <si>
    <t>รวมส่วนของผู้เป็นเจ้าของของบริษัทใหญ่</t>
  </si>
  <si>
    <t>กำไรก่อนภาษีเงินได้</t>
  </si>
  <si>
    <t>กำไรขาดทุนเบ็ดเสร็จอื่น</t>
  </si>
  <si>
    <t>ผลต่างของอัตราแลกเปลี่ยนจากการแปลงค่างบการเงิน</t>
  </si>
  <si>
    <t>รวมรายการที่จะจัดประเภทรายการใหม่ไป</t>
  </si>
  <si>
    <t>ยังกำไรหรือขาดทุนในภายหลัง</t>
  </si>
  <si>
    <t>การแบ่งปันกำไร</t>
  </si>
  <si>
    <t>การแบ่งปันกำไรเบ็ดเสร็จรวม</t>
  </si>
  <si>
    <t>กำไรต่อหุ้น</t>
  </si>
  <si>
    <t>ผู้เป็นเจ้าของของบริษัทใหญ่ (บาท)</t>
  </si>
  <si>
    <t>ส่วนของผู้เป็นเจ้าของของบริษัทใหญ่</t>
  </si>
  <si>
    <t>ทุนที่ออก</t>
  </si>
  <si>
    <t>และชำระแล้ว</t>
  </si>
  <si>
    <t>กำไรเบ็ดเสร็จรวมสำหรับงวด</t>
  </si>
  <si>
    <t>ข้อมูลทางการเงินเฉพาะกิจการ (ยังไม่ได้ตรวจสอบ)</t>
  </si>
  <si>
    <t>เงินสดและรายการเทียบเท่าเงินสดวันต้นงวด</t>
  </si>
  <si>
    <t>เงินสดและรายการเทียบเท่าเงินสดปลายงวด</t>
  </si>
  <si>
    <t>กำไรสะสม</t>
  </si>
  <si>
    <t>เงินฝากธนาคารที่มีข้อจำกัดในการเบิกใช้</t>
  </si>
  <si>
    <t>ส่วนของเงินกู้ยืมระยะยาวจากสถาบันการเงิน</t>
  </si>
  <si>
    <t>ส่วนเกินมูลค่าหุ้น</t>
  </si>
  <si>
    <t>การควบคุมเดียวกัน</t>
  </si>
  <si>
    <t xml:space="preserve">รวมส่วนของเจ้าของ              </t>
  </si>
  <si>
    <t xml:space="preserve">รวมหนี้สินและส่วนของเจ้าของ                    </t>
  </si>
  <si>
    <t>ส่วนเกิน</t>
  </si>
  <si>
    <t>มูลค่าหุ้น</t>
  </si>
  <si>
    <t>รายได้จากการประกอบกิจการโรงแรม</t>
  </si>
  <si>
    <t>ต้นทุนขายและการให้บริการ</t>
  </si>
  <si>
    <t>จากการรวม</t>
  </si>
  <si>
    <t>ธุรกิจภายใต้</t>
  </si>
  <si>
    <t>เงินสดรับจากการขายที่ดิน อาคารและอุปกรณ์</t>
  </si>
  <si>
    <t>จ่ายคืนเงินกู้ยืมระยะยาวจากสถาบันการเงิน</t>
  </si>
  <si>
    <t>จ่ายคืนเงินกู้ยืมระยะยาวจากบุคคลหรือกิจการที่เกี่ยวข้องกัน</t>
  </si>
  <si>
    <t>รวมรายได้</t>
  </si>
  <si>
    <t>ต้นทุนจากการประกอบกิจการโรงแรม</t>
  </si>
  <si>
    <t>รวมต้นทุน</t>
  </si>
  <si>
    <t>กำไรสำหรับงวด</t>
  </si>
  <si>
    <t>สินทรัพย์ภาษีเงินได้รอการตัดบัญชี</t>
  </si>
  <si>
    <t>รายการปรับปรุง</t>
  </si>
  <si>
    <t xml:space="preserve">ข้อมูลทางการเงินรวม (ยังไม่ได้ตรวจสอบ) </t>
  </si>
  <si>
    <t>รายการที่จะจัดประเภทรายการใหม่ไปยังกำไรหรือขาดทุนในภายหลัง</t>
  </si>
  <si>
    <t>ผลต่างอัตรา</t>
  </si>
  <si>
    <t>แลกเปลี่ยนจากการ</t>
  </si>
  <si>
    <t>แปลงค่างบการเงิน</t>
  </si>
  <si>
    <t>การตัดจำหน่ายอุปกรณ์</t>
  </si>
  <si>
    <t xml:space="preserve">   </t>
  </si>
  <si>
    <t>ที่ถึงกำหนดชำระภายในหนึ่งปี</t>
  </si>
  <si>
    <t xml:space="preserve">รายได้จากการขายและให้บริการ  </t>
  </si>
  <si>
    <t xml:space="preserve">ที่ดิน อาคารและอุปกรณ์ </t>
  </si>
  <si>
    <t>ค่าเสื่อมราคาอาคารและอุปกรณ์</t>
  </si>
  <si>
    <t>พ.ศ. 2562</t>
  </si>
  <si>
    <t>บริษัท อาร์ แอนด์ บี ฟู้ด ซัพพลาย จำกัด (มหาชน)</t>
  </si>
  <si>
    <t>อสังหาริมทรัพย์เพื่อการลงทุน</t>
  </si>
  <si>
    <t xml:space="preserve">หุ้นสามัญจำนวน 2,000,000,000 หุ้น </t>
  </si>
  <si>
    <t xml:space="preserve">มูลค่าที่ตราไว้หุ้นละ 1 บาท </t>
  </si>
  <si>
    <t xml:space="preserve">ชำระเต็มมูลค่าแล้วหุ้นละ 1 บาท </t>
  </si>
  <si>
    <t>จัดสรรแล้ว</t>
  </si>
  <si>
    <t>ทุนสำรองตามกฎหมาย</t>
  </si>
  <si>
    <t>จัดสรรเป็น</t>
  </si>
  <si>
    <t>ทุนสำรอง</t>
  </si>
  <si>
    <t>ตามกฎหมาย</t>
  </si>
  <si>
    <t>จัดสรรเป็นทุนสำรอง</t>
  </si>
  <si>
    <t>เงินสดรับจากตั๋วสัญญาใช้เงิน</t>
  </si>
  <si>
    <t>ค่าเสื่อมราคาอาคารและส่วนปรับปรุงอาคาร</t>
  </si>
  <si>
    <t xml:space="preserve">   จากอสังหาริมทรัพย์เพื่อการลงทุน</t>
  </si>
  <si>
    <t>งบกำไรขาดทุนเบ็ดเสร็จ</t>
  </si>
  <si>
    <t xml:space="preserve">งบแสดงการเปลี่ยนแปลงส่วนของเจ้าของ </t>
  </si>
  <si>
    <t xml:space="preserve">งบกระแสเงินสด </t>
  </si>
  <si>
    <t>เงินสดสุทธิได้มาจากกิจกรรมดำเนินงาน</t>
  </si>
  <si>
    <t>ส่วนของเงินกู้ยืมระยะยาวจากบุคคลหรือ</t>
  </si>
  <si>
    <t>พ.ศ. 2563</t>
  </si>
  <si>
    <r>
      <t xml:space="preserve">งบแสดงฐานะการเงิน </t>
    </r>
    <r>
      <rPr>
        <sz val="13"/>
        <rFont val="Browallia New"/>
        <family val="2"/>
      </rPr>
      <t>(ต่อ)</t>
    </r>
  </si>
  <si>
    <r>
      <t xml:space="preserve">งบกระแสเงินสด </t>
    </r>
    <r>
      <rPr>
        <sz val="13"/>
        <color theme="1"/>
        <rFont val="Browallia New"/>
        <family val="2"/>
      </rPr>
      <t>(ต่อ)</t>
    </r>
  </si>
  <si>
    <t>สินทรัพย์สิทธิการใช้</t>
  </si>
  <si>
    <t>หนี้สินตามสัญญาเช่า</t>
  </si>
  <si>
    <r>
      <t xml:space="preserve">งบกำไรขาดทุนเบ็ดเสร็จ </t>
    </r>
    <r>
      <rPr>
        <sz val="13"/>
        <color theme="1"/>
        <rFont val="Browallia New"/>
        <family val="2"/>
      </rPr>
      <t>(ต่อ)</t>
    </r>
  </si>
  <si>
    <r>
      <t xml:space="preserve">งบแสดงการเปลี่ยนแปลงส่วนของเจ้าของ </t>
    </r>
    <r>
      <rPr>
        <sz val="13"/>
        <color theme="1"/>
        <rFont val="Browallia New"/>
        <family val="2"/>
      </rPr>
      <t>(ต่อ)</t>
    </r>
  </si>
  <si>
    <t>จ่ายคืนเงินต้นของสัญญาเช่า</t>
  </si>
  <si>
    <t>รายการที่ไม่ใช่เงินสด</t>
  </si>
  <si>
    <t>ตรวจสอบแล้ว</t>
  </si>
  <si>
    <t>5, 15</t>
  </si>
  <si>
    <t>ขาดทุนเบ็ดเสร็จอื่นสุทธิสำหรับงวด</t>
  </si>
  <si>
    <t>ส่วนของเงินให้กู้ยืมระยะยาวแก่</t>
  </si>
  <si>
    <t>กิจการที่เกี่ยวข้องกัน</t>
  </si>
  <si>
    <t>ชำระภายในหนึ่งปี</t>
  </si>
  <si>
    <t>กิจการที่เกี่ยวข้องกันที่ถึงกำหนด</t>
  </si>
  <si>
    <t>เงินให้กู้ยืมระยะยาวแก่</t>
  </si>
  <si>
    <t>หนี้สินตามสัญญาเช่าส่วนที่ถึงกำหนด</t>
  </si>
  <si>
    <t>เงินกู้ยืมระยะยาวจากบุคคลหรือ</t>
  </si>
  <si>
    <t>รายได้ค่าเช่าโดยวิธีเส้นตรงของอสังหาริมทรัพย์เพื่อการลงทุน</t>
  </si>
  <si>
    <t>สินทรัพย์สิทธิการใช้เพิ่มขึ้นจากการรับโอนจาก อาคาร</t>
  </si>
  <si>
    <t>และส่วนปรับปรุงอาคารภายใต้สัญญาเช่า</t>
  </si>
  <si>
    <t>ส่วนเกินจากการรวมธุรกิจ</t>
  </si>
  <si>
    <t>ภายใต้การควบคุมเดียวกัน</t>
  </si>
  <si>
    <t>กำไร(ขาดทุน)จากอัตราแลกเปลี่ยนของเงินสด</t>
  </si>
  <si>
    <t>และรายการเทียบเท่าเงินสด</t>
  </si>
  <si>
    <t>ไปยังสินทรัพย์สิทธิการใช้</t>
  </si>
  <si>
    <t>การเพิ่มเงินลงทุนในบริษัทย่อยจากการรับรู้มูลค่ายุติธรรมเริ่มแรก</t>
  </si>
  <si>
    <t>มาตรฐานกลุ่มเครื่องมือทางการเงินมาถือปฏิบัติเป็นครั้งแรก</t>
  </si>
  <si>
    <t>ของเงินให้กู้ยืมแก่กิจการที่เกี่ยวข้องกันจากการนำ</t>
  </si>
  <si>
    <t>สินทรัพย์ทางการเงินที่วัดมูลค่าด้วย</t>
  </si>
  <si>
    <t>วิธีราคาทุนตัดจำหน่าย</t>
  </si>
  <si>
    <t>30 มิถุนายน</t>
  </si>
  <si>
    <t>สำหรับงวดสามเดือนสิ้นสุดวันที่ 30 มิถุนายน พ.ศ. 2563</t>
  </si>
  <si>
    <t>รายได้เงินปันผล</t>
  </si>
  <si>
    <t>จัดสรรเป็นทุนสำรองตามกฎหมาย</t>
  </si>
  <si>
    <t xml:space="preserve">จ่ายเงินปันผล </t>
  </si>
  <si>
    <t xml:space="preserve">จัดสรรเป็นทุนสำรองตามกฎหมาย </t>
  </si>
  <si>
    <t>การด้อยค่าของสินทรัพย์</t>
  </si>
  <si>
    <t>ขาดทุน(กำไร)จากการจำหน่ายอุปกรณ์</t>
  </si>
  <si>
    <r>
      <rPr>
        <u/>
        <sz val="12"/>
        <rFont val="Browallia New"/>
        <family val="2"/>
      </rPr>
      <t>หัก</t>
    </r>
    <r>
      <rPr>
        <sz val="12"/>
        <rFont val="Browallia New"/>
        <family val="2"/>
      </rPr>
      <t xml:space="preserve">   เงินจ่ายผลประโยชน์พนักงาน</t>
    </r>
  </si>
  <si>
    <r>
      <t>หัก</t>
    </r>
    <r>
      <rPr>
        <sz val="12"/>
        <rFont val="Browallia New"/>
        <family val="2"/>
      </rPr>
      <t xml:space="preserve">   ดอกเบี้ยจ่าย</t>
    </r>
  </si>
  <si>
    <r>
      <rPr>
        <u/>
        <sz val="12"/>
        <rFont val="Browallia New"/>
        <family val="2"/>
      </rPr>
      <t>หัก</t>
    </r>
    <r>
      <rPr>
        <sz val="12"/>
        <rFont val="Browallia New"/>
        <family val="2"/>
      </rPr>
      <t xml:space="preserve">   จ่ายภาษีเงินได้</t>
    </r>
  </si>
  <si>
    <t>เงินสดรับจากการขายเงินลงทุนระยะสั้น</t>
  </si>
  <si>
    <t>เงินปันผลรับ</t>
  </si>
  <si>
    <t>เงินปันผลจ่าย</t>
  </si>
  <si>
    <r>
      <t>งบกระแสเงินสด</t>
    </r>
    <r>
      <rPr>
        <sz val="13"/>
        <color theme="1"/>
        <rFont val="Browallia New"/>
        <family val="2"/>
      </rPr>
      <t xml:space="preserve"> (ต่อ)</t>
    </r>
  </si>
  <si>
    <t>การโอนจากที่ดินไปยังอสังหาริมทรัพย์เพื่อการลงทุน</t>
  </si>
  <si>
    <t>ผลกระทบจากการนำมาตรฐานการรายงานทางการเงิน</t>
  </si>
  <si>
    <t xml:space="preserve">ใหม่มาถือปฏิบัติ </t>
  </si>
  <si>
    <t>ผลขาดทุนด้านเครดิตที่คาดว่าจะเกิดขึ้น</t>
  </si>
  <si>
    <t>สำหรับงวดหกเดือนสิ้นสุดวันที่ 30 มิถุนายน พ.ศ. 2563</t>
  </si>
  <si>
    <t>ค่าเสื่อมราคาสินทรัพย์สิทธิการใช้</t>
  </si>
  <si>
    <t>เงินสดจ่ายจากอสังหาริมทรัพย์เพื่อการลงทุน</t>
  </si>
  <si>
    <t>เงินสดรับจากรายได้ค่าเช่าของอสังหาริมทรัพย์เพื่อการลงทุน</t>
  </si>
  <si>
    <t>เงินให้กู้ยืมระยะยาวแก่กิจการที่เกี่ยวข้องกัน</t>
  </si>
  <si>
    <t>รายได้ค่าเช่าจากอสังหาริมทรัพย์เพื่อการลงทุน</t>
  </si>
  <si>
    <t>ค่าใช้จ่ายจากอสังหาริมทรัพย์เพื่อการลงทุน</t>
  </si>
  <si>
    <t>รายได้ดอกเบี้ย</t>
  </si>
  <si>
    <t>ค่าเผื่อการลดลงของมูลค่าสินค้า (กลับรายการ)</t>
  </si>
  <si>
    <t xml:space="preserve">(กลับรายการ) ค่าเผื่อหนี้สงสัยจะสูญ </t>
  </si>
  <si>
    <t>ณ วันที่ 30 มิถุนายน พ.ศ. 2563</t>
  </si>
  <si>
    <t>17, 25</t>
  </si>
  <si>
    <t>เงินสดจ่ายสำหรับสินทรัพย์สิทธิการใช้</t>
  </si>
  <si>
    <t>เงินสดจ่ายเพื่อซื้อบริษัทย่อย - สุทธิจากเงินสดที่ได้มา</t>
  </si>
  <si>
    <t>จ่ายคืนตั๋วสัญญาใช้เงิน</t>
  </si>
  <si>
    <t>การได้มาซึ่งสิทธิการใช้สินทรัพย์ภายใต้สัญญาเช่า</t>
  </si>
  <si>
    <t>ส่วนของส่วนได้เสียที่ไม่มีอำนาจควบคุม</t>
  </si>
  <si>
    <t>กำไรต่อหุ้นส่วนของ</t>
  </si>
  <si>
    <t>ยอดคงเหลือ ณ วันที่ 1 มกราคม พ.ศ. 2562</t>
  </si>
  <si>
    <t>ยอดคงเหลือ ณ วันที่ 30 มิถุนายน พ.ศ. 2562</t>
  </si>
  <si>
    <t>ยอดคงเหลือ ณ วันที่ 1 มกราคม พ.ศ. 2563</t>
  </si>
  <si>
    <t>ยอดคงเหลือ ณ วันที่ 1 มกราคม พ.ศ. 2563 - ปรับปรุงใหม่</t>
  </si>
  <si>
    <t>ยอดคงเหลือ ณ วันที่ 30 มิถุนายน พ.ศ. 2563</t>
  </si>
  <si>
    <t>การ(ลดลง)เพิ่มขึ้นของเจ้าหนี้ซื้อที่ดิน อาคารและอุปกรณ์</t>
  </si>
  <si>
    <t>การเพิ่มขึ้นของเจ้าหนี้ซื้อสินทรัพย์ไม่มีตัวตน</t>
  </si>
  <si>
    <t>การเพิ่มขึ้นของลูกหนี้ค้างรับจากการขายเครื่องจักรและอุปกรณ์</t>
  </si>
  <si>
    <t>การเปลี่ยนแปลงสัญญาเช่า</t>
  </si>
  <si>
    <t>การปรับปรุงยอดยกมาของค่าเช่าค้างชำระ</t>
  </si>
  <si>
    <t>ขาดทุนจากมูลค่ายุติธรรมสัญญาอัตราแลกเปลี่ยนล่วงหน้า</t>
  </si>
  <si>
    <t>(กลับรายการ) ค่าเผื่อสินค้าล้าสมัย</t>
  </si>
  <si>
    <t>การเปลี่ยนประเภทจากเงินลงทุนในบริษัทย่อยเป็น</t>
  </si>
  <si>
    <t>เงินให้กู้ยืมแก่กิจการที่เกี่ยวข้องกัน</t>
  </si>
  <si>
    <t>หนี้สินอนุพันธ์ทางการเงิน</t>
  </si>
  <si>
    <t>ขาดทุน(กำไร)จากอัตราแลกเปลี่ยนที่ยังไม่ได้เกิดขึ้น</t>
  </si>
  <si>
    <t>เงินสดจากการรับชำระหนี้เงินให้กู้ยืมแก่บุคคลหรือกิจการ</t>
  </si>
  <si>
    <t>ที่เกี่ยวข้องกัน</t>
  </si>
  <si>
    <t>เงินสดสุทธิ(ใช้ไป)ได้มาในกิจกรรมลงทุน</t>
  </si>
  <si>
    <t>เงินสดจ่ายเพื่อซื้อสินทรัพย์ทางการเงินที่วัดมูลค่า</t>
  </si>
  <si>
    <t>ด้วยวิธีราคาทุนตัดจำหน่าย</t>
  </si>
  <si>
    <t>กำไร(ขาดทุน)เบ็ดเสร็จอื่นสุทธิสำหรับงวด</t>
  </si>
  <si>
    <t>เงินสดสุทธิใช้ไปในกิจกรรมจัดหาเงิน</t>
  </si>
  <si>
    <t>กลับรายการผลขาดทุนด้านเครดิตที่คาดว่าจะเกิดขึ้น</t>
  </si>
  <si>
    <t>เงินสดและรายการเทียบเท่าเงินสด(ลดลง)เพิ่มขึ้นสุทธิ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</si>
</sst>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4">
    <numFmt numFmtId="41" formatCode="_-* #,##0_-;\-* #,##0_-;_-* &quot;-&quot;_-;_-@_-"/>
    <numFmt numFmtId="43" formatCode="_-* #,##0.00_-;\-* #,##0.00_-;_-* &quot;-&quot;??_-;_-@_-"/>
    <numFmt numFmtId="164" formatCode="#,##0;\(#,##0\);&quot;-&quot;;@"/>
    <numFmt numFmtId="165" formatCode="#,##0;\(#,##0\)"/>
    <numFmt numFmtId="166" formatCode="_(* #,##0_);_(* \(#,##0\);_(* &quot;-&quot;??_);_(@_)"/>
    <numFmt numFmtId="167" formatCode="#,##0.00;\(#,##0.00\);&quot;-&quot;;@"/>
    <numFmt numFmtId="168" formatCode="#,##0;\(#,##0\);\-"/>
    <numFmt numFmtId="169" formatCode="_(* #,##0.00_);_(* \(#,##0.00\);_(* &quot;-&quot;??_);_(@_)"/>
    <numFmt numFmtId="170" formatCode="_-* #,##0.00\ &quot;€&quot;_-;\-* #,##0.00\ &quot;€&quot;_-;_-* &quot;-&quot;??\ &quot;€&quot;_-;_-@_-"/>
    <numFmt numFmtId="171" formatCode="_-* #,##0.00\ _€_-;\-* #,##0.00\ _€_-;_-* &quot;-&quot;??\ _€_-;_-@_-"/>
    <numFmt numFmtId="172" formatCode="\t&quot;$&quot;#,##0.00_);[Red]\(\t&quot;$&quot;#,##0.00\)"/>
    <numFmt numFmtId="173" formatCode="&quot;฿&quot;#,##0;\-&quot;฿&quot;#,##0"/>
    <numFmt numFmtId="174" formatCode="&quot;$&quot;#,##0_);\(&quot;$&quot;#,##0\)"/>
    <numFmt numFmtId="175" formatCode="_([$€-2]* #,##0.00_);_([$€-2]* \(#,##0.00\);_([$€-2]* &quot;-&quot;??_)"/>
  </numFmts>
  <fonts count="78">
    <font>
      <sz val="16"/>
      <color theme="1"/>
      <name val="AngsanaUPC"/>
      <family val="2"/>
      <charset val="222"/>
    </font>
    <font>
      <sz val="11"/>
      <color theme="1"/>
      <name val="Calibri"/>
      <family val="2"/>
      <scheme val="minor"/>
    </font>
    <font>
      <b/>
      <sz val="13"/>
      <name val="Browallia New"/>
      <family val="2"/>
    </font>
    <font>
      <sz val="13"/>
      <name val="Browallia New"/>
      <family val="2"/>
    </font>
    <font>
      <u/>
      <sz val="13"/>
      <name val="Browallia New"/>
      <family val="2"/>
    </font>
    <font>
      <sz val="10"/>
      <name val="MS Sans Serif"/>
      <family val="2"/>
      <charset val="222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  <font>
      <b/>
      <sz val="12"/>
      <color theme="1"/>
      <name val="Browallia New"/>
      <family val="2"/>
    </font>
    <font>
      <sz val="12"/>
      <color theme="1"/>
      <name val="Browallia New"/>
      <family val="2"/>
    </font>
    <font>
      <sz val="12"/>
      <name val="Browallia New"/>
      <family val="2"/>
    </font>
    <font>
      <sz val="16"/>
      <color theme="1"/>
      <name val="AngsanaUPC"/>
      <family val="2"/>
      <charset val="222"/>
    </font>
    <font>
      <sz val="11"/>
      <color theme="1"/>
      <name val="Browallia New"/>
      <family val="2"/>
    </font>
    <font>
      <i/>
      <sz val="12"/>
      <color theme="1"/>
      <name val="Browallia New"/>
      <family val="2"/>
    </font>
    <font>
      <sz val="12"/>
      <color theme="0"/>
      <name val="Browallia New"/>
      <family val="2"/>
    </font>
    <font>
      <b/>
      <sz val="11"/>
      <color theme="1"/>
      <name val="Browallia New"/>
      <family val="2"/>
    </font>
    <font>
      <b/>
      <sz val="11"/>
      <name val="Browallia New"/>
      <family val="2"/>
    </font>
    <font>
      <b/>
      <sz val="12"/>
      <name val="Browallia New"/>
      <family val="2"/>
    </font>
    <font>
      <sz val="11"/>
      <name val="Browallia New"/>
      <family val="2"/>
    </font>
    <font>
      <sz val="14"/>
      <name val="Cordia New"/>
      <family val="2"/>
    </font>
    <font>
      <u/>
      <sz val="12"/>
      <name val="Browallia New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u/>
      <sz val="9"/>
      <color theme="10"/>
      <name val="Arial"/>
      <family val="2"/>
    </font>
    <font>
      <u/>
      <sz val="10"/>
      <color rgb="FF0563C1"/>
      <name val="Georgia"/>
      <family val="1"/>
    </font>
    <font>
      <u/>
      <sz val="10"/>
      <color theme="10"/>
      <name val="Arial"/>
      <family val="2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Arial"/>
      <family val="2"/>
    </font>
    <font>
      <sz val="11"/>
      <color theme="1"/>
      <name val="Calibri"/>
      <family val="2"/>
      <charset val="222"/>
      <scheme val="minor"/>
    </font>
    <font>
      <sz val="16"/>
      <name val="Angsana New"/>
      <family val="1"/>
    </font>
    <font>
      <sz val="11"/>
      <color rgb="FF006100"/>
      <name val="Calibri"/>
      <family val="2"/>
      <charset val="222"/>
      <scheme val="minor"/>
    </font>
    <font>
      <sz val="16"/>
      <name val="AngsanaUPC"/>
      <family val="1"/>
      <charset val="222"/>
    </font>
    <font>
      <sz val="10"/>
      <color theme="1"/>
      <name val="Arial"/>
      <family val="2"/>
      <charset val="222"/>
    </font>
    <font>
      <sz val="10"/>
      <color theme="1"/>
      <name val="Arial Unicode MS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2"/>
      <name val="Times New Roman"/>
      <family val="1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charset val="222"/>
    </font>
    <font>
      <sz val="11"/>
      <color rgb="FF9C0006"/>
      <name val="Calibri"/>
      <family val="2"/>
      <charset val="222"/>
      <scheme val="minor"/>
    </font>
    <font>
      <sz val="11"/>
      <color indexed="8"/>
      <name val="Tahoma"/>
      <family val="2"/>
      <charset val="222"/>
    </font>
    <font>
      <sz val="11"/>
      <color rgb="FF0000FF"/>
      <name val="Calibri"/>
      <family val="2"/>
      <scheme val="minor"/>
    </font>
    <font>
      <u/>
      <sz val="10"/>
      <color theme="10"/>
      <name val="Georgia"/>
      <family val="1"/>
    </font>
    <font>
      <sz val="8"/>
      <name val="Arial"/>
      <family val="2"/>
    </font>
    <font>
      <sz val="10"/>
      <color indexed="8"/>
      <name val="Arial"/>
      <family val="2"/>
    </font>
    <font>
      <sz val="11"/>
      <color indexed="8"/>
      <name val="Tahoma"/>
      <family val="2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u/>
      <sz val="10"/>
      <color rgb="FF7A1818"/>
      <name val="Georgia"/>
      <family val="1"/>
    </font>
    <font>
      <sz val="12"/>
      <color indexed="8"/>
      <name val="AngsanaUPC"/>
      <family val="1"/>
      <charset val="222"/>
    </font>
    <font>
      <sz val="10"/>
      <color indexed="8"/>
      <name val="MS Sans Serif"/>
      <family val="2"/>
      <charset val="222"/>
    </font>
    <font>
      <sz val="10"/>
      <name val="Gill Sans MT"/>
      <family val="2"/>
    </font>
    <font>
      <sz val="11"/>
      <color indexed="8"/>
      <name val="Calibri"/>
      <family val="2"/>
      <charset val="222"/>
    </font>
    <font>
      <b/>
      <sz val="11.9"/>
      <color indexed="8"/>
      <name val="AngsanaUPC"/>
      <family val="1"/>
      <charset val="222"/>
    </font>
    <font>
      <sz val="11"/>
      <color theme="1"/>
      <name val="Tahoma"/>
      <family val="2"/>
    </font>
    <font>
      <sz val="11"/>
      <color theme="1"/>
      <name val="Tahoma"/>
      <family val="2"/>
      <charset val="222"/>
    </font>
    <font>
      <sz val="10"/>
      <color indexed="8"/>
      <name val="MS Sans Serif"/>
      <charset val="222"/>
    </font>
    <font>
      <sz val="16"/>
      <color indexed="8"/>
      <name val="Angsana New"/>
      <family val="2"/>
    </font>
    <font>
      <u/>
      <sz val="9.9"/>
      <color theme="10"/>
      <name val="Arial"/>
      <family val="2"/>
    </font>
    <font>
      <u/>
      <sz val="16"/>
      <color theme="10"/>
      <name val="AngsanaUPC"/>
      <family val="2"/>
      <charset val="222"/>
    </font>
    <font>
      <sz val="11"/>
      <color indexed="8"/>
      <name val="Arial"/>
      <family val="2"/>
    </font>
    <font>
      <sz val="9"/>
      <color indexed="8"/>
      <name val="AngsanaUPC"/>
      <family val="1"/>
    </font>
    <font>
      <sz val="11"/>
      <color rgb="FF000000"/>
      <name val="Calibri"/>
      <family val="2"/>
      <scheme val="minor"/>
    </font>
    <font>
      <sz val="18"/>
      <color theme="3"/>
      <name val="Calibri Light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8"/>
      <name val="Browallia New"/>
      <family val="2"/>
    </font>
  </fonts>
  <fills count="35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CFF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752">
    <xf numFmtId="0" fontId="0" fillId="0" borderId="0"/>
    <xf numFmtId="0" fontId="5" fillId="0" borderId="0" applyFont="0" applyAlignment="0">
      <alignment horizontal="center"/>
    </xf>
    <xf numFmtId="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0" fontId="19" fillId="0" borderId="0"/>
    <xf numFmtId="0" fontId="21" fillId="0" borderId="0">
      <protection locked="0"/>
    </xf>
    <xf numFmtId="0" fontId="22" fillId="0" borderId="0"/>
    <xf numFmtId="9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1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0" fontId="23" fillId="0" borderId="0"/>
    <xf numFmtId="0" fontId="21" fillId="0" borderId="0"/>
    <xf numFmtId="0" fontId="25" fillId="0" borderId="0" applyNumberFormat="0" applyFill="0" applyBorder="0" applyAlignment="0">
      <alignment vertical="top"/>
      <protection locked="0"/>
    </xf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1" fillId="0" borderId="0"/>
    <xf numFmtId="0" fontId="1" fillId="0" borderId="0"/>
    <xf numFmtId="0" fontId="21" fillId="0" borderId="0"/>
    <xf numFmtId="0" fontId="26" fillId="0" borderId="0" applyNumberFormat="0" applyFill="0" applyBorder="0" applyAlignment="0" applyProtection="0">
      <protection locked="0"/>
    </xf>
    <xf numFmtId="43" fontId="21" fillId="0" borderId="0" applyFont="0" applyFill="0" applyBorder="0" applyAlignment="0" applyProtection="0"/>
    <xf numFmtId="0" fontId="1" fillId="0" borderId="0"/>
    <xf numFmtId="0" fontId="1" fillId="0" borderId="0"/>
    <xf numFmtId="0" fontId="30" fillId="0" borderId="0"/>
    <xf numFmtId="43" fontId="30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2" fillId="0" borderId="0"/>
    <xf numFmtId="0" fontId="22" fillId="0" borderId="0"/>
    <xf numFmtId="43" fontId="22" fillId="0" borderId="0" applyFont="0" applyFill="0" applyBorder="0" applyAlignment="0" applyProtection="0"/>
    <xf numFmtId="0" fontId="32" fillId="3" borderId="0" applyNumberFormat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21" fillId="0" borderId="0"/>
    <xf numFmtId="43" fontId="33" fillId="0" borderId="0" applyFont="0" applyFill="0" applyBorder="0" applyAlignment="0" applyProtection="0"/>
    <xf numFmtId="0" fontId="21" fillId="0" borderId="0"/>
    <xf numFmtId="0" fontId="34" fillId="0" borderId="0"/>
    <xf numFmtId="43" fontId="34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0" fontId="30" fillId="0" borderId="0"/>
    <xf numFmtId="43" fontId="3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5" fillId="0" borderId="16" applyNumberFormat="0" applyFill="0" applyBorder="0" applyAlignment="0">
      <alignment wrapText="1"/>
      <protection locked="0"/>
    </xf>
    <xf numFmtId="43" fontId="35" fillId="0" borderId="0" applyFont="0" applyFill="0" applyBorder="0" applyAlignment="0" applyProtection="0"/>
    <xf numFmtId="9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36" fillId="0" borderId="0"/>
    <xf numFmtId="43" fontId="36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" fillId="0" borderId="0"/>
    <xf numFmtId="0" fontId="38" fillId="0" borderId="0"/>
    <xf numFmtId="41" fontId="39" fillId="0" borderId="0" applyFont="0" applyFill="0" applyBorder="0" applyAlignment="0" applyProtection="0"/>
    <xf numFmtId="0" fontId="1" fillId="0" borderId="0"/>
    <xf numFmtId="43" fontId="40" fillId="0" borderId="0" applyFont="0" applyFill="0" applyBorder="0" applyAlignment="0" applyProtection="0"/>
    <xf numFmtId="0" fontId="5" fillId="0" borderId="0" applyFont="0" applyAlignment="0">
      <alignment horizontal="center"/>
    </xf>
    <xf numFmtId="0" fontId="40" fillId="0" borderId="0"/>
    <xf numFmtId="43" fontId="22" fillId="0" borderId="0" applyFont="0" applyFill="0" applyBorder="0" applyAlignment="0" applyProtection="0"/>
    <xf numFmtId="0" fontId="22" fillId="0" borderId="0"/>
    <xf numFmtId="43" fontId="40" fillId="0" borderId="0" applyFont="0" applyFill="0" applyBorder="0" applyAlignment="0" applyProtection="0"/>
    <xf numFmtId="0" fontId="30" fillId="0" borderId="0"/>
    <xf numFmtId="41" fontId="1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  <xf numFmtId="0" fontId="30" fillId="0" borderId="0"/>
    <xf numFmtId="9" fontId="36" fillId="0" borderId="0" applyFont="0" applyFill="0" applyBorder="0" applyAlignment="0" applyProtection="0"/>
    <xf numFmtId="0" fontId="5" fillId="0" borderId="0" applyFont="0" applyAlignment="0">
      <alignment horizont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43" fontId="30" fillId="0" borderId="0" applyFont="0" applyFill="0" applyBorder="0" applyAlignment="0" applyProtection="0"/>
    <xf numFmtId="0" fontId="41" fillId="4" borderId="0" applyNumberFormat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1" fillId="0" borderId="0">
      <protection locked="0"/>
    </xf>
    <xf numFmtId="0" fontId="21" fillId="0" borderId="0">
      <protection locked="0"/>
    </xf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>
      <protection locked="0"/>
    </xf>
    <xf numFmtId="0" fontId="25" fillId="0" borderId="16" applyNumberFormat="0" applyFill="0" applyBorder="0" applyAlignment="0">
      <protection locked="0"/>
    </xf>
    <xf numFmtId="0" fontId="21" fillId="0" borderId="0">
      <protection locked="0"/>
    </xf>
    <xf numFmtId="0" fontId="25" fillId="0" borderId="0" applyNumberFormat="0" applyFill="0" applyBorder="0" applyAlignment="0">
      <alignment vertical="top"/>
      <protection locked="0"/>
    </xf>
    <xf numFmtId="43" fontId="22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43" fillId="0" borderId="0"/>
    <xf numFmtId="43" fontId="23" fillId="0" borderId="0" applyFont="0" applyFill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0" fontId="25" fillId="0" borderId="0" applyNumberFormat="0" applyFill="0" applyBorder="0" applyAlignment="0">
      <alignment vertical="top"/>
      <protection locked="0"/>
    </xf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5" fillId="0" borderId="16" applyNumberFormat="0" applyFill="0" applyBorder="0" applyAlignment="0">
      <protection locked="0"/>
    </xf>
    <xf numFmtId="43" fontId="21" fillId="0" borderId="0" applyFont="0" applyFill="0" applyBorder="0" applyAlignment="0" applyProtection="0"/>
    <xf numFmtId="0" fontId="25" fillId="0" borderId="0" applyNumberFormat="0" applyFill="0" applyBorder="0" applyAlignment="0">
      <alignment vertical="top"/>
      <protection locked="0"/>
    </xf>
    <xf numFmtId="0" fontId="44" fillId="0" borderId="16" applyNumberFormat="0" applyFill="0" applyAlignment="0">
      <protection locked="0"/>
    </xf>
    <xf numFmtId="9" fontId="2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0" fillId="0" borderId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43" fontId="30" fillId="0" borderId="0" applyFont="0" applyFill="0" applyBorder="0" applyAlignment="0" applyProtection="0"/>
    <xf numFmtId="0" fontId="22" fillId="0" borderId="0"/>
    <xf numFmtId="0" fontId="22" fillId="0" borderId="0"/>
    <xf numFmtId="43" fontId="22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0" fontId="30" fillId="0" borderId="0"/>
    <xf numFmtId="43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0" fontId="22" fillId="0" borderId="0" applyFont="0" applyFill="0" applyBorder="0" applyAlignment="0" applyProtection="0"/>
    <xf numFmtId="0" fontId="1" fillId="0" borderId="0"/>
    <xf numFmtId="0" fontId="22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0" fontId="22" fillId="0" borderId="0"/>
    <xf numFmtId="43" fontId="22" fillId="0" borderId="0" applyFont="0" applyFill="0" applyBorder="0" applyAlignment="0" applyProtection="0"/>
    <xf numFmtId="0" fontId="30" fillId="0" borderId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30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1" fillId="0" borderId="0"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43" fontId="1" fillId="0" borderId="0" applyFont="0" applyFill="0" applyBorder="0" applyAlignment="0" applyProtection="0"/>
    <xf numFmtId="40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0" fontId="40" fillId="0" borderId="0"/>
    <xf numFmtId="0" fontId="5" fillId="0" borderId="0" applyFont="0" applyAlignment="0">
      <alignment horizontal="center"/>
    </xf>
    <xf numFmtId="43" fontId="1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0" fontId="30" fillId="0" borderId="0"/>
    <xf numFmtId="0" fontId="21" fillId="0" borderId="0">
      <protection locked="0"/>
    </xf>
    <xf numFmtId="43" fontId="21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30" fillId="0" borderId="0"/>
    <xf numFmtId="43" fontId="22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2" fillId="0" borderId="0"/>
    <xf numFmtId="0" fontId="1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0" fontId="21" fillId="0" borderId="0">
      <protection locked="0"/>
    </xf>
    <xf numFmtId="0" fontId="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30" fillId="0" borderId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0" fontId="48" fillId="5" borderId="0" applyNumberFormat="0" applyBorder="0" applyAlignment="0" applyProtection="0"/>
    <xf numFmtId="43" fontId="30" fillId="0" borderId="0" applyFont="0" applyFill="0" applyBorder="0" applyAlignment="0" applyProtection="0"/>
    <xf numFmtId="0" fontId="27" fillId="34" borderId="14" applyFont="0" applyAlignment="0" applyProtection="0"/>
    <xf numFmtId="0" fontId="49" fillId="6" borderId="10" applyNumberFormat="0" applyAlignment="0" applyProtection="0"/>
    <xf numFmtId="0" fontId="21" fillId="0" borderId="0">
      <protection locked="0"/>
    </xf>
    <xf numFmtId="0" fontId="30" fillId="0" borderId="0"/>
    <xf numFmtId="43" fontId="30" fillId="0" borderId="0" applyFont="0" applyFill="0" applyBorder="0" applyAlignment="0" applyProtection="0"/>
    <xf numFmtId="0" fontId="1" fillId="0" borderId="0"/>
    <xf numFmtId="0" fontId="35" fillId="0" borderId="0"/>
    <xf numFmtId="0" fontId="1" fillId="0" borderId="0"/>
    <xf numFmtId="0" fontId="50" fillId="0" borderId="0" applyNumberFormat="0" applyFill="0" applyBorder="0" applyAlignment="0" applyProtection="0"/>
    <xf numFmtId="0" fontId="25" fillId="0" borderId="0" applyNumberFormat="0" applyFill="0" applyBorder="0" applyAlignment="0">
      <alignment vertical="top"/>
      <protection locked="0"/>
    </xf>
    <xf numFmtId="43" fontId="1" fillId="0" borderId="0" applyFont="0" applyFill="0" applyBorder="0" applyAlignment="0" applyProtection="0"/>
    <xf numFmtId="0" fontId="35" fillId="0" borderId="0"/>
    <xf numFmtId="0" fontId="30" fillId="0" borderId="0"/>
    <xf numFmtId="43" fontId="30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35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5" fillId="0" borderId="0"/>
    <xf numFmtId="43" fontId="35" fillId="0" borderId="0" applyFont="0" applyFill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0" fillId="0" borderId="0"/>
    <xf numFmtId="43" fontId="30" fillId="0" borderId="0" applyFont="0" applyFill="0" applyBorder="0" applyAlignment="0" applyProtection="0"/>
    <xf numFmtId="0" fontId="27" fillId="34" borderId="14" applyFon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172" fontId="46" fillId="0" borderId="0" applyFont="0" applyFill="0" applyBorder="0" applyAlignment="0" applyProtection="0"/>
    <xf numFmtId="0" fontId="21" fillId="0" borderId="0">
      <protection locked="0"/>
    </xf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37" fillId="0" borderId="0"/>
    <xf numFmtId="0" fontId="56" fillId="0" borderId="0"/>
    <xf numFmtId="0" fontId="30" fillId="0" borderId="0"/>
    <xf numFmtId="0" fontId="1" fillId="0" borderId="0"/>
    <xf numFmtId="0" fontId="30" fillId="0" borderId="0"/>
    <xf numFmtId="0" fontId="52" fillId="0" borderId="0"/>
    <xf numFmtId="0" fontId="52" fillId="0" borderId="0"/>
    <xf numFmtId="0" fontId="52" fillId="0" borderId="0"/>
    <xf numFmtId="0" fontId="30" fillId="0" borderId="0"/>
    <xf numFmtId="0" fontId="30" fillId="0" borderId="0"/>
    <xf numFmtId="0" fontId="52" fillId="0" borderId="0"/>
    <xf numFmtId="0" fontId="22" fillId="0" borderId="0"/>
    <xf numFmtId="0" fontId="29" fillId="0" borderId="0"/>
    <xf numFmtId="0" fontId="52" fillId="0" borderId="0"/>
    <xf numFmtId="0" fontId="57" fillId="0" borderId="0"/>
    <xf numFmtId="0" fontId="52" fillId="0" borderId="0"/>
    <xf numFmtId="0" fontId="52" fillId="0" borderId="0"/>
    <xf numFmtId="0" fontId="35" fillId="0" borderId="0"/>
    <xf numFmtId="0" fontId="52" fillId="0" borderId="0"/>
    <xf numFmtId="0" fontId="22" fillId="0" borderId="0"/>
    <xf numFmtId="0" fontId="30" fillId="0" borderId="0"/>
    <xf numFmtId="0" fontId="54" fillId="0" borderId="0"/>
    <xf numFmtId="0" fontId="57" fillId="0" borderId="0"/>
    <xf numFmtId="0" fontId="5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53" fillId="0" borderId="0">
      <alignment vertical="top"/>
    </xf>
    <xf numFmtId="0" fontId="53" fillId="0" borderId="0">
      <alignment vertical="top"/>
    </xf>
    <xf numFmtId="0" fontId="52" fillId="0" borderId="0"/>
    <xf numFmtId="0" fontId="52" fillId="0" borderId="0"/>
    <xf numFmtId="0" fontId="52" fillId="0" borderId="0"/>
    <xf numFmtId="0" fontId="22" fillId="0" borderId="0"/>
    <xf numFmtId="0" fontId="22" fillId="0" borderId="0"/>
    <xf numFmtId="0" fontId="52" fillId="0" borderId="0"/>
    <xf numFmtId="0" fontId="52" fillId="0" borderId="0"/>
    <xf numFmtId="0" fontId="3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46" fillId="0" borderId="0">
      <alignment vertical="top"/>
    </xf>
    <xf numFmtId="43" fontId="22" fillId="0" borderId="0" applyFont="0" applyFill="0" applyBorder="0" applyAlignment="0" applyProtection="0"/>
    <xf numFmtId="0" fontId="22" fillId="0" borderId="0"/>
    <xf numFmtId="0" fontId="1" fillId="0" borderId="0"/>
    <xf numFmtId="43" fontId="22" fillId="0" borderId="0" applyFont="0" applyFill="0" applyBorder="0" applyAlignment="0" applyProtection="0"/>
    <xf numFmtId="0" fontId="25" fillId="0" borderId="0" applyNumberFormat="0" applyFill="0" applyBorder="0" applyAlignment="0" applyProtection="0">
      <alignment wrapText="1"/>
    </xf>
    <xf numFmtId="0" fontId="50" fillId="0" borderId="0" applyNumberFormat="0" applyFill="0" applyBorder="0" applyAlignment="0" applyProtection="0">
      <alignment vertical="top"/>
      <protection locked="0"/>
    </xf>
    <xf numFmtId="0" fontId="25" fillId="0" borderId="16" applyNumberFormat="0" applyFill="0" applyBorder="0" applyAlignment="0">
      <alignment wrapText="1"/>
      <protection locked="0"/>
    </xf>
    <xf numFmtId="0" fontId="22" fillId="0" borderId="0">
      <protection locked="0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>
      <protection locked="0"/>
    </xf>
    <xf numFmtId="43" fontId="22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8" fillId="0" borderId="0"/>
    <xf numFmtId="0" fontId="52" fillId="0" borderId="0"/>
    <xf numFmtId="43" fontId="30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5" fillId="0" borderId="0" applyFont="0" applyAlignment="0">
      <alignment horizontal="center"/>
    </xf>
    <xf numFmtId="0" fontId="30" fillId="0" borderId="0"/>
    <xf numFmtId="43" fontId="22" fillId="0" borderId="0" applyFont="0" applyFill="0" applyBorder="0" applyAlignment="0" applyProtection="0"/>
    <xf numFmtId="0" fontId="19" fillId="0" borderId="0"/>
    <xf numFmtId="40" fontId="5" fillId="0" borderId="0" applyFont="0" applyFill="0" applyBorder="0" applyAlignment="0" applyProtection="0"/>
    <xf numFmtId="0" fontId="5" fillId="0" borderId="0" applyFont="0" applyAlignment="0">
      <alignment horizontal="center"/>
    </xf>
    <xf numFmtId="0" fontId="22" fillId="0" borderId="0"/>
    <xf numFmtId="0" fontId="23" fillId="0" borderId="0"/>
    <xf numFmtId="0" fontId="5" fillId="0" borderId="0" applyFont="0" applyAlignment="0">
      <alignment horizontal="center"/>
    </xf>
    <xf numFmtId="0" fontId="23" fillId="0" borderId="0"/>
    <xf numFmtId="0" fontId="23" fillId="0" borderId="0"/>
    <xf numFmtId="0" fontId="11" fillId="0" borderId="0"/>
    <xf numFmtId="0" fontId="35" fillId="0" borderId="0"/>
    <xf numFmtId="0" fontId="59" fillId="0" borderId="0"/>
    <xf numFmtId="43" fontId="59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60" fillId="0" borderId="0" applyNumberFormat="0" applyFill="0" applyBorder="0" applyAlignment="0" applyProtection="0">
      <alignment vertical="top"/>
      <protection locked="0"/>
    </xf>
    <xf numFmtId="0" fontId="22" fillId="0" borderId="0"/>
    <xf numFmtId="43" fontId="19" fillId="0" borderId="0" applyFont="0" applyFill="0" applyBorder="0" applyAlignment="0" applyProtection="0"/>
    <xf numFmtId="0" fontId="23" fillId="0" borderId="0"/>
    <xf numFmtId="0" fontId="23" fillId="0" borderId="0"/>
    <xf numFmtId="43" fontId="19" fillId="0" borderId="0" applyFon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  <xf numFmtId="0" fontId="11" fillId="0" borderId="0"/>
    <xf numFmtId="0" fontId="61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21" fillId="0" borderId="0"/>
    <xf numFmtId="43" fontId="1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35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30" fillId="0" borderId="0"/>
    <xf numFmtId="43" fontId="47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0" fontId="30" fillId="0" borderId="0"/>
    <xf numFmtId="0" fontId="1" fillId="0" borderId="0"/>
    <xf numFmtId="0" fontId="62" fillId="0" borderId="0"/>
    <xf numFmtId="43" fontId="22" fillId="0" borderId="0" applyFont="0" applyFill="0" applyBorder="0" applyAlignment="0" applyProtection="0"/>
    <xf numFmtId="0" fontId="11" fillId="0" borderId="0"/>
    <xf numFmtId="43" fontId="63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30" fillId="0" borderId="0"/>
    <xf numFmtId="43" fontId="1" fillId="0" borderId="0" applyFont="0" applyFill="0" applyBorder="0" applyAlignment="0" applyProtection="0"/>
    <xf numFmtId="0" fontId="58" fillId="0" borderId="0"/>
    <xf numFmtId="0" fontId="1" fillId="0" borderId="0"/>
    <xf numFmtId="173" fontId="22" fillId="0" borderId="0" applyFont="0" applyFill="0" applyBorder="0" applyAlignment="0" applyProtection="0"/>
    <xf numFmtId="173" fontId="22" fillId="0" borderId="0" applyFont="0" applyFill="0" applyBorder="0" applyAlignment="0" applyProtection="0"/>
    <xf numFmtId="0" fontId="1" fillId="0" borderId="0"/>
    <xf numFmtId="0" fontId="64" fillId="0" borderId="0"/>
    <xf numFmtId="0" fontId="1" fillId="0" borderId="0"/>
    <xf numFmtId="0" fontId="26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0" fontId="44" fillId="0" borderId="16" applyNumberFormat="0" applyFill="0" applyAlignment="0">
      <alignment wrapText="1"/>
      <protection locked="0"/>
    </xf>
    <xf numFmtId="43" fontId="21" fillId="0" borderId="0" applyFont="0" applyFill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43" fontId="42" fillId="0" borderId="0" applyFont="0" applyFill="0" applyBorder="0" applyAlignment="0" applyProtection="0"/>
    <xf numFmtId="0" fontId="30" fillId="0" borderId="0"/>
    <xf numFmtId="43" fontId="1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4" fontId="19" fillId="0" borderId="0" applyFont="0" applyFill="0" applyBorder="0" applyAlignment="0" applyProtection="0"/>
    <xf numFmtId="0" fontId="23" fillId="0" borderId="0"/>
    <xf numFmtId="0" fontId="30" fillId="0" borderId="0"/>
    <xf numFmtId="0" fontId="22" fillId="0" borderId="0"/>
    <xf numFmtId="0" fontId="30" fillId="0" borderId="0"/>
    <xf numFmtId="43" fontId="35" fillId="0" borderId="0" applyFont="0" applyFill="0" applyBorder="0" applyAlignment="0" applyProtection="0"/>
    <xf numFmtId="0" fontId="35" fillId="0" borderId="0"/>
    <xf numFmtId="43" fontId="1" fillId="0" borderId="0" applyFont="0" applyFill="0" applyBorder="0" applyAlignment="0" applyProtection="0"/>
    <xf numFmtId="0" fontId="1" fillId="0" borderId="0"/>
    <xf numFmtId="0" fontId="11" fillId="0" borderId="0"/>
    <xf numFmtId="43" fontId="30" fillId="0" borderId="0" applyFont="0" applyFill="0" applyBorder="0" applyAlignment="0" applyProtection="0"/>
    <xf numFmtId="0" fontId="30" fillId="27" borderId="0" applyNumberFormat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30" fillId="28" borderId="0" applyNumberFormat="0" applyBorder="0" applyAlignment="0" applyProtection="0"/>
    <xf numFmtId="43" fontId="28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175" fontId="22" fillId="0" borderId="0"/>
    <xf numFmtId="43" fontId="22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56" fillId="0" borderId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2" fillId="0" borderId="0"/>
    <xf numFmtId="0" fontId="21" fillId="0" borderId="0">
      <protection locked="0"/>
    </xf>
    <xf numFmtId="0" fontId="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0" fontId="1" fillId="0" borderId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>
      <alignment vertical="top"/>
    </xf>
    <xf numFmtId="0" fontId="1" fillId="0" borderId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35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30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8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6" fillId="0" borderId="0" applyNumberFormat="0" applyFill="0" applyBorder="0" applyAlignment="0" applyProtection="0">
      <protection locked="0"/>
    </xf>
    <xf numFmtId="43" fontId="21" fillId="0" borderId="0" applyFont="0" applyFill="0" applyBorder="0" applyAlignment="0" applyProtection="0"/>
    <xf numFmtId="0" fontId="22" fillId="0" borderId="0"/>
    <xf numFmtId="43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1" fillId="0" borderId="0"/>
    <xf numFmtId="0" fontId="30" fillId="0" borderId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2" fillId="0" borderId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7" applyNumberFormat="0" applyFill="0" applyAlignment="0" applyProtection="0"/>
    <xf numFmtId="0" fontId="67" fillId="0" borderId="8" applyNumberFormat="0" applyFill="0" applyAlignment="0" applyProtection="0"/>
    <xf numFmtId="0" fontId="68" fillId="0" borderId="9" applyNumberFormat="0" applyFill="0" applyAlignment="0" applyProtection="0"/>
    <xf numFmtId="0" fontId="68" fillId="0" borderId="0" applyNumberFormat="0" applyFill="0" applyBorder="0" applyAlignment="0" applyProtection="0"/>
    <xf numFmtId="0" fontId="69" fillId="7" borderId="11" applyNumberFormat="0" applyAlignment="0" applyProtection="0"/>
    <xf numFmtId="0" fontId="70" fillId="7" borderId="10" applyNumberFormat="0" applyAlignment="0" applyProtection="0"/>
    <xf numFmtId="0" fontId="71" fillId="0" borderId="12" applyNumberFormat="0" applyFill="0" applyAlignment="0" applyProtection="0"/>
    <xf numFmtId="0" fontId="72" fillId="8" borderId="13" applyNumberFormat="0" applyAlignment="0" applyProtection="0"/>
    <xf numFmtId="0" fontId="73" fillId="0" borderId="0" applyNumberFormat="0" applyFill="0" applyBorder="0" applyAlignment="0" applyProtection="0"/>
    <xf numFmtId="0" fontId="30" fillId="9" borderId="14" applyNumberFormat="0" applyFont="0" applyAlignment="0" applyProtection="0"/>
    <xf numFmtId="0" fontId="74" fillId="0" borderId="0" applyNumberFormat="0" applyFill="0" applyBorder="0" applyAlignment="0" applyProtection="0"/>
    <xf numFmtId="0" fontId="75" fillId="0" borderId="15" applyNumberFormat="0" applyFill="0" applyAlignment="0" applyProtection="0"/>
    <xf numFmtId="0" fontId="76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76" fillId="13" borderId="0" applyNumberFormat="0" applyBorder="0" applyAlignment="0" applyProtection="0"/>
    <xf numFmtId="0" fontId="76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76" fillId="17" borderId="0" applyNumberFormat="0" applyBorder="0" applyAlignment="0" applyProtection="0"/>
    <xf numFmtId="0" fontId="76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76" fillId="21" borderId="0" applyNumberFormat="0" applyBorder="0" applyAlignment="0" applyProtection="0"/>
    <xf numFmtId="0" fontId="76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76" fillId="25" borderId="0" applyNumberFormat="0" applyBorder="0" applyAlignment="0" applyProtection="0"/>
    <xf numFmtId="0" fontId="76" fillId="26" borderId="0" applyNumberFormat="0" applyBorder="0" applyAlignment="0" applyProtection="0"/>
    <xf numFmtId="0" fontId="76" fillId="29" borderId="0" applyNumberFormat="0" applyBorder="0" applyAlignment="0" applyProtection="0"/>
    <xf numFmtId="0" fontId="76" fillId="30" borderId="0" applyNumberFormat="0" applyBorder="0" applyAlignment="0" applyProtection="0"/>
    <xf numFmtId="0" fontId="30" fillId="31" borderId="0" applyNumberFormat="0" applyBorder="0" applyAlignment="0" applyProtection="0"/>
    <xf numFmtId="0" fontId="30" fillId="32" borderId="0" applyNumberFormat="0" applyBorder="0" applyAlignment="0" applyProtection="0"/>
    <xf numFmtId="0" fontId="76" fillId="33" borderId="0" applyNumberFormat="0" applyBorder="0" applyAlignment="0" applyProtection="0"/>
    <xf numFmtId="0" fontId="30" fillId="0" borderId="0"/>
    <xf numFmtId="0" fontId="22" fillId="0" borderId="0"/>
    <xf numFmtId="0" fontId="22" fillId="0" borderId="0"/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2" fillId="0" borderId="0"/>
    <xf numFmtId="0" fontId="21" fillId="0" borderId="0">
      <protection locked="0"/>
    </xf>
    <xf numFmtId="0" fontId="1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</cellStyleXfs>
  <cellXfs count="327">
    <xf numFmtId="0" fontId="0" fillId="0" borderId="0" xfId="0"/>
    <xf numFmtId="0" fontId="2" fillId="0" borderId="0" xfId="0" quotePrefix="1" applyFont="1" applyFill="1" applyAlignment="1">
      <alignment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43" fontId="3" fillId="0" borderId="0" xfId="0" applyNumberFormat="1" applyFont="1" applyFill="1" applyAlignment="1">
      <alignment horizontal="right" vertical="center"/>
    </xf>
    <xf numFmtId="0" fontId="3" fillId="0" borderId="5" xfId="0" applyFont="1" applyFill="1" applyBorder="1" applyAlignment="1">
      <alignment vertical="center"/>
    </xf>
    <xf numFmtId="164" fontId="3" fillId="0" borderId="5" xfId="0" applyNumberFormat="1" applyFont="1" applyFill="1" applyBorder="1" applyAlignment="1">
      <alignment horizontal="right" vertical="center"/>
    </xf>
    <xf numFmtId="43" fontId="3" fillId="0" borderId="5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horizontal="right" vertical="center"/>
    </xf>
    <xf numFmtId="43" fontId="2" fillId="0" borderId="0" xfId="0" applyNumberFormat="1" applyFont="1" applyFill="1" applyAlignment="1">
      <alignment horizontal="right" vertical="center"/>
    </xf>
    <xf numFmtId="164" fontId="2" fillId="0" borderId="5" xfId="0" applyNumberFormat="1" applyFont="1" applyFill="1" applyBorder="1" applyAlignment="1">
      <alignment horizontal="right" vertical="center"/>
    </xf>
    <xf numFmtId="43" fontId="2" fillId="0" borderId="0" xfId="0" quotePrefix="1" applyNumberFormat="1" applyFont="1" applyFill="1" applyAlignment="1">
      <alignment horizontal="right" vertical="center"/>
    </xf>
    <xf numFmtId="164" fontId="2" fillId="0" borderId="0" xfId="0" applyNumberFormat="1" applyFont="1" applyFill="1" applyBorder="1" applyAlignment="1">
      <alignment horizontal="right" vertical="center"/>
    </xf>
    <xf numFmtId="0" fontId="3" fillId="0" borderId="0" xfId="0" quotePrefix="1" applyFont="1" applyFill="1" applyAlignment="1">
      <alignment horizontal="left" vertical="center"/>
    </xf>
    <xf numFmtId="43" fontId="3" fillId="0" borderId="0" xfId="0" applyNumberFormat="1" applyFont="1" applyFill="1" applyBorder="1" applyAlignment="1">
      <alignment horizontal="right" vertical="center"/>
    </xf>
    <xf numFmtId="0" fontId="2" fillId="0" borderId="0" xfId="0" quotePrefix="1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0" quotePrefix="1" applyFont="1" applyFill="1" applyAlignment="1">
      <alignment vertical="center"/>
    </xf>
    <xf numFmtId="43" fontId="3" fillId="0" borderId="0" xfId="0" quotePrefix="1" applyNumberFormat="1" applyFont="1" applyFill="1" applyAlignment="1">
      <alignment horizontal="right" vertical="center"/>
    </xf>
    <xf numFmtId="164" fontId="3" fillId="0" borderId="0" xfId="0" applyNumberFormat="1" applyFont="1" applyFill="1" applyAlignment="1">
      <alignment vertical="center"/>
    </xf>
    <xf numFmtId="164" fontId="3" fillId="0" borderId="6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quotePrefix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3" fontId="3" fillId="0" borderId="0" xfId="0" applyNumberFormat="1" applyFont="1" applyFill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5" xfId="0" quotePrefix="1" applyFont="1" applyFill="1" applyBorder="1" applyAlignment="1">
      <alignment vertical="center"/>
    </xf>
    <xf numFmtId="0" fontId="6" fillId="0" borderId="0" xfId="0" quotePrefix="1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right" vertical="center"/>
    </xf>
    <xf numFmtId="43" fontId="7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0" fontId="6" fillId="0" borderId="1" xfId="0" quotePrefix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horizontal="right" vertical="center"/>
    </xf>
    <xf numFmtId="43" fontId="7" fillId="0" borderId="1" xfId="0" applyNumberFormat="1" applyFont="1" applyFill="1" applyBorder="1" applyAlignment="1">
      <alignment horizontal="right" vertical="center"/>
    </xf>
    <xf numFmtId="0" fontId="7" fillId="0" borderId="0" xfId="0" quotePrefix="1" applyFont="1" applyFill="1" applyBorder="1" applyAlignment="1">
      <alignment horizontal="left" vertical="center"/>
    </xf>
    <xf numFmtId="166" fontId="6" fillId="0" borderId="0" xfId="0" applyNumberFormat="1" applyFont="1" applyFill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3" fontId="7" fillId="0" borderId="0" xfId="0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vertical="center"/>
    </xf>
    <xf numFmtId="164" fontId="7" fillId="0" borderId="5" xfId="0" applyNumberFormat="1" applyFont="1" applyFill="1" applyBorder="1" applyAlignment="1">
      <alignment horizontal="right" vertical="center"/>
    </xf>
    <xf numFmtId="164" fontId="7" fillId="0" borderId="0" xfId="0" applyNumberFormat="1" applyFont="1" applyFill="1" applyBorder="1" applyAlignment="1">
      <alignment vertical="center"/>
    </xf>
    <xf numFmtId="164" fontId="7" fillId="0" borderId="5" xfId="0" applyNumberFormat="1" applyFont="1" applyFill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horizontal="right" vertical="center"/>
    </xf>
    <xf numFmtId="0" fontId="7" fillId="0" borderId="1" xfId="0" quotePrefix="1" applyFont="1" applyFill="1" applyBorder="1" applyAlignment="1">
      <alignment horizontal="left" vertical="center"/>
    </xf>
    <xf numFmtId="165" fontId="6" fillId="0" borderId="0" xfId="0" quotePrefix="1" applyNumberFormat="1" applyFont="1" applyFill="1" applyAlignment="1">
      <alignment horizontal="left" vertical="center"/>
    </xf>
    <xf numFmtId="165" fontId="6" fillId="0" borderId="1" xfId="0" applyNumberFormat="1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165" fontId="8" fillId="0" borderId="0" xfId="0" applyNumberFormat="1" applyFont="1" applyFill="1" applyAlignment="1">
      <alignment horizontal="right" vertical="center"/>
    </xf>
    <xf numFmtId="164" fontId="8" fillId="0" borderId="0" xfId="0" applyNumberFormat="1" applyFont="1" applyFill="1" applyAlignment="1">
      <alignment horizontal="right" vertical="center"/>
    </xf>
    <xf numFmtId="43" fontId="8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165" fontId="9" fillId="0" borderId="0" xfId="0" applyNumberFormat="1" applyFont="1" applyFill="1" applyAlignment="1">
      <alignment vertical="center"/>
    </xf>
    <xf numFmtId="164" fontId="8" fillId="0" borderId="1" xfId="0" applyNumberFormat="1" applyFont="1" applyFill="1" applyBorder="1" applyAlignment="1">
      <alignment horizontal="right" vertical="center"/>
    </xf>
    <xf numFmtId="43" fontId="8" fillId="0" borderId="0" xfId="0" quotePrefix="1" applyNumberFormat="1" applyFont="1" applyFill="1" applyAlignment="1">
      <alignment horizontal="right" vertical="center"/>
    </xf>
    <xf numFmtId="165" fontId="8" fillId="0" borderId="0" xfId="0" applyNumberFormat="1" applyFont="1" applyFill="1" applyAlignment="1">
      <alignment horizontal="left" vertical="center"/>
    </xf>
    <xf numFmtId="165" fontId="9" fillId="0" borderId="0" xfId="0" applyNumberFormat="1" applyFont="1" applyFill="1" applyAlignment="1">
      <alignment horizontal="left" vertical="center"/>
    </xf>
    <xf numFmtId="164" fontId="9" fillId="0" borderId="0" xfId="0" applyNumberFormat="1" applyFont="1" applyFill="1" applyAlignment="1">
      <alignment horizontal="right" vertical="center" wrapText="1"/>
    </xf>
    <xf numFmtId="165" fontId="10" fillId="0" borderId="0" xfId="0" applyNumberFormat="1" applyFont="1" applyFill="1" applyAlignment="1">
      <alignment horizontal="left" vertical="center"/>
    </xf>
    <xf numFmtId="164" fontId="9" fillId="0" borderId="0" xfId="0" applyNumberFormat="1" applyFont="1" applyFill="1" applyBorder="1" applyAlignment="1">
      <alignment horizontal="right" vertical="center"/>
    </xf>
    <xf numFmtId="165" fontId="9" fillId="0" borderId="0" xfId="0" quotePrefix="1" applyNumberFormat="1" applyFont="1" applyFill="1" applyAlignment="1">
      <alignment horizontal="left" vertical="center"/>
    </xf>
    <xf numFmtId="165" fontId="7" fillId="0" borderId="1" xfId="0" applyNumberFormat="1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4" fontId="7" fillId="0" borderId="0" xfId="0" quotePrefix="1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165" fontId="8" fillId="0" borderId="0" xfId="0" applyNumberFormat="1" applyFont="1" applyFill="1" applyBorder="1" applyAlignment="1">
      <alignment vertical="center"/>
    </xf>
    <xf numFmtId="165" fontId="9" fillId="0" borderId="0" xfId="0" applyNumberFormat="1" applyFont="1" applyFill="1" applyBorder="1" applyAlignment="1">
      <alignment vertical="center"/>
    </xf>
    <xf numFmtId="165" fontId="9" fillId="0" borderId="0" xfId="0" quotePrefix="1" applyNumberFormat="1" applyFont="1" applyFill="1" applyBorder="1" applyAlignment="1">
      <alignment vertical="center"/>
    </xf>
    <xf numFmtId="165" fontId="8" fillId="0" borderId="0" xfId="0" quotePrefix="1" applyNumberFormat="1" applyFont="1" applyFill="1" applyAlignment="1">
      <alignment horizontal="left" vertical="center"/>
    </xf>
    <xf numFmtId="164" fontId="9" fillId="0" borderId="2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Alignment="1">
      <alignment horizontal="right" vertical="center"/>
    </xf>
    <xf numFmtId="165" fontId="10" fillId="0" borderId="0" xfId="0" quotePrefix="1" applyNumberFormat="1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quotePrefix="1" applyFont="1" applyAlignment="1">
      <alignment vertical="center"/>
    </xf>
    <xf numFmtId="0" fontId="7" fillId="0" borderId="0" xfId="0" applyFont="1" applyAlignment="1">
      <alignment vertical="center"/>
    </xf>
    <xf numFmtId="164" fontId="7" fillId="0" borderId="0" xfId="0" applyNumberFormat="1" applyFont="1" applyAlignment="1">
      <alignment vertical="center"/>
    </xf>
    <xf numFmtId="164" fontId="7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7" fillId="0" borderId="5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vertical="center"/>
    </xf>
    <xf numFmtId="164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164" fontId="6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5" xfId="0" applyNumberFormat="1" applyFont="1" applyBorder="1" applyAlignment="1">
      <alignment horizontal="right" vertical="center" wrapText="1"/>
    </xf>
    <xf numFmtId="164" fontId="2" fillId="0" borderId="5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vertical="center"/>
    </xf>
    <xf numFmtId="164" fontId="7" fillId="0" borderId="0" xfId="0" applyNumberFormat="1" applyFont="1" applyBorder="1" applyAlignment="1">
      <alignment horizontal="right" vertical="center" wrapText="1"/>
    </xf>
    <xf numFmtId="43" fontId="7" fillId="0" borderId="0" xfId="0" applyNumberFormat="1" applyFont="1" applyBorder="1" applyAlignment="1">
      <alignment horizontal="right" vertical="center" wrapText="1"/>
    </xf>
    <xf numFmtId="0" fontId="7" fillId="0" borderId="1" xfId="0" quotePrefix="1" applyFont="1" applyBorder="1" applyAlignment="1">
      <alignment horizontal="left" vertical="center"/>
    </xf>
    <xf numFmtId="164" fontId="7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164" fontId="7" fillId="0" borderId="1" xfId="0" applyNumberFormat="1" applyFont="1" applyFill="1" applyBorder="1" applyAlignment="1">
      <alignment vertical="center"/>
    </xf>
    <xf numFmtId="166" fontId="6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right" vertical="center" wrapText="1"/>
    </xf>
    <xf numFmtId="43" fontId="7" fillId="0" borderId="0" xfId="0" applyNumberFormat="1" applyFont="1" applyFill="1" applyBorder="1" applyAlignment="1">
      <alignment horizontal="right" vertical="center" wrapText="1"/>
    </xf>
    <xf numFmtId="164" fontId="7" fillId="2" borderId="0" xfId="0" applyNumberFormat="1" applyFont="1" applyFill="1" applyBorder="1" applyAlignment="1">
      <alignment horizontal="right" vertical="center"/>
    </xf>
    <xf numFmtId="164" fontId="7" fillId="2" borderId="5" xfId="0" applyNumberFormat="1" applyFont="1" applyFill="1" applyBorder="1" applyAlignment="1">
      <alignment horizontal="right" vertical="center"/>
    </xf>
    <xf numFmtId="164" fontId="7" fillId="2" borderId="0" xfId="0" applyNumberFormat="1" applyFont="1" applyFill="1" applyBorder="1" applyAlignment="1">
      <alignment vertical="center"/>
    </xf>
    <xf numFmtId="164" fontId="7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/>
    </xf>
    <xf numFmtId="164" fontId="9" fillId="2" borderId="1" xfId="0" applyNumberFormat="1" applyFont="1" applyFill="1" applyBorder="1" applyAlignment="1">
      <alignment horizontal="right" vertical="center"/>
    </xf>
    <xf numFmtId="164" fontId="8" fillId="2" borderId="0" xfId="0" applyNumberFormat="1" applyFont="1" applyFill="1" applyBorder="1" applyAlignment="1">
      <alignment horizontal="right" vertical="center"/>
    </xf>
    <xf numFmtId="164" fontId="9" fillId="2" borderId="5" xfId="0" applyNumberFormat="1" applyFont="1" applyFill="1" applyBorder="1" applyAlignment="1">
      <alignment horizontal="right" vertical="center"/>
    </xf>
    <xf numFmtId="164" fontId="9" fillId="2" borderId="2" xfId="0" applyNumberFormat="1" applyFont="1" applyFill="1" applyBorder="1" applyAlignment="1">
      <alignment horizontal="right" vertical="center"/>
    </xf>
    <xf numFmtId="164" fontId="9" fillId="2" borderId="0" xfId="0" applyNumberFormat="1" applyFont="1" applyFill="1" applyAlignment="1">
      <alignment horizontal="right" vertical="center"/>
    </xf>
    <xf numFmtId="0" fontId="7" fillId="0" borderId="0" xfId="0" applyFont="1" applyFill="1"/>
    <xf numFmtId="164" fontId="2" fillId="2" borderId="0" xfId="0" applyNumberFormat="1" applyFont="1" applyFill="1" applyBorder="1" applyAlignment="1">
      <alignment horizontal="right" vertical="center"/>
    </xf>
    <xf numFmtId="164" fontId="3" fillId="2" borderId="0" xfId="0" applyNumberFormat="1" applyFont="1" applyFill="1" applyAlignment="1">
      <alignment horizontal="right" vertical="center"/>
    </xf>
    <xf numFmtId="164" fontId="3" fillId="2" borderId="0" xfId="0" applyNumberFormat="1" applyFont="1" applyFill="1" applyBorder="1" applyAlignment="1">
      <alignment horizontal="right" vertical="center"/>
    </xf>
    <xf numFmtId="164" fontId="3" fillId="2" borderId="5" xfId="0" applyNumberFormat="1" applyFont="1" applyFill="1" applyBorder="1" applyAlignment="1">
      <alignment horizontal="right" vertical="center"/>
    </xf>
    <xf numFmtId="164" fontId="3" fillId="2" borderId="6" xfId="0" applyNumberFormat="1" applyFont="1" applyFill="1" applyBorder="1" applyAlignment="1">
      <alignment horizontal="right" vertical="center"/>
    </xf>
    <xf numFmtId="164" fontId="3" fillId="2" borderId="0" xfId="0" applyNumberFormat="1" applyFont="1" applyFill="1" applyAlignment="1">
      <alignment vertical="center"/>
    </xf>
    <xf numFmtId="164" fontId="9" fillId="0" borderId="1" xfId="0" applyNumberFormat="1" applyFont="1" applyFill="1" applyBorder="1" applyAlignment="1">
      <alignment horizontal="right" vertical="center"/>
    </xf>
    <xf numFmtId="164" fontId="8" fillId="0" borderId="0" xfId="0" applyNumberFormat="1" applyFont="1" applyFill="1" applyBorder="1" applyAlignment="1">
      <alignment horizontal="right" vertical="center"/>
    </xf>
    <xf numFmtId="164" fontId="9" fillId="0" borderId="5" xfId="0" applyNumberFormat="1" applyFont="1" applyFill="1" applyBorder="1" applyAlignment="1">
      <alignment horizontal="right" vertical="center"/>
    </xf>
    <xf numFmtId="164" fontId="9" fillId="0" borderId="4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5" xfId="0" quotePrefix="1" applyFont="1" applyFill="1" applyBorder="1" applyAlignment="1">
      <alignment horizontal="center" vertical="center"/>
    </xf>
    <xf numFmtId="0" fontId="2" fillId="0" borderId="0" xfId="0" quotePrefix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quotePrefix="1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65" fontId="7" fillId="0" borderId="0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65" fontId="9" fillId="0" borderId="0" xfId="0" quotePrefix="1" applyNumberFormat="1" applyFont="1" applyFill="1" applyAlignment="1">
      <alignment horizontal="center" vertical="center"/>
    </xf>
    <xf numFmtId="164" fontId="7" fillId="2" borderId="5" xfId="0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164" fontId="9" fillId="0" borderId="0" xfId="0" applyNumberFormat="1" applyFont="1" applyFill="1" applyAlignment="1">
      <alignment vertical="center"/>
    </xf>
    <xf numFmtId="0" fontId="9" fillId="0" borderId="0" xfId="0" quotePrefix="1" applyFont="1" applyFill="1" applyBorder="1" applyAlignment="1">
      <alignment horizontal="left" vertical="center"/>
    </xf>
    <xf numFmtId="166" fontId="8" fillId="0" borderId="0" xfId="0" applyNumberFormat="1" applyFont="1" applyFill="1" applyAlignment="1">
      <alignment horizontal="right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1" xfId="0" quotePrefix="1" applyFont="1" applyFill="1" applyBorder="1" applyAlignment="1">
      <alignment horizontal="center" vertical="center"/>
    </xf>
    <xf numFmtId="43" fontId="9" fillId="0" borderId="0" xfId="0" applyNumberFormat="1" applyFont="1" applyFill="1" applyAlignment="1">
      <alignment horizontal="right" vertical="center"/>
    </xf>
    <xf numFmtId="43" fontId="9" fillId="0" borderId="0" xfId="0" applyNumberFormat="1" applyFont="1" applyFill="1" applyBorder="1" applyAlignment="1">
      <alignment horizontal="right" vertical="center"/>
    </xf>
    <xf numFmtId="164" fontId="9" fillId="2" borderId="0" xfId="0" applyNumberFormat="1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vertical="center"/>
    </xf>
    <xf numFmtId="164" fontId="9" fillId="2" borderId="1" xfId="0" quotePrefix="1" applyNumberFormat="1" applyFont="1" applyFill="1" applyBorder="1" applyAlignment="1">
      <alignment vertical="center"/>
    </xf>
    <xf numFmtId="0" fontId="8" fillId="0" borderId="0" xfId="0" quotePrefix="1" applyFont="1" applyFill="1" applyAlignment="1">
      <alignment horizontal="left" vertical="center"/>
    </xf>
    <xf numFmtId="10" fontId="9" fillId="2" borderId="0" xfId="2" applyNumberFormat="1" applyFont="1" applyFill="1" applyAlignment="1">
      <alignment vertical="center"/>
    </xf>
    <xf numFmtId="10" fontId="9" fillId="0" borderId="0" xfId="2" applyNumberFormat="1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164" fontId="9" fillId="2" borderId="5" xfId="0" applyNumberFormat="1" applyFont="1" applyFill="1" applyBorder="1" applyAlignment="1">
      <alignment vertical="center"/>
    </xf>
    <xf numFmtId="164" fontId="9" fillId="0" borderId="5" xfId="0" applyNumberFormat="1" applyFont="1" applyFill="1" applyBorder="1" applyAlignment="1">
      <alignment vertical="center"/>
    </xf>
    <xf numFmtId="166" fontId="9" fillId="2" borderId="0" xfId="0" applyNumberFormat="1" applyFont="1" applyFill="1" applyAlignment="1">
      <alignment vertical="center"/>
    </xf>
    <xf numFmtId="166" fontId="9" fillId="0" borderId="0" xfId="0" applyNumberFormat="1" applyFont="1" applyFill="1" applyAlignment="1">
      <alignment vertical="center"/>
    </xf>
    <xf numFmtId="0" fontId="8" fillId="0" borderId="0" xfId="0" quotePrefix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164" fontId="9" fillId="2" borderId="0" xfId="0" applyNumberFormat="1" applyFont="1" applyFill="1" applyAlignment="1">
      <alignment vertical="center"/>
    </xf>
    <xf numFmtId="164" fontId="9" fillId="2" borderId="6" xfId="0" applyNumberFormat="1" applyFont="1" applyFill="1" applyBorder="1" applyAlignment="1">
      <alignment vertical="center"/>
    </xf>
    <xf numFmtId="164" fontId="9" fillId="0" borderId="6" xfId="0" applyNumberFormat="1" applyFont="1" applyFill="1" applyBorder="1" applyAlignment="1">
      <alignment vertical="center"/>
    </xf>
    <xf numFmtId="164" fontId="10" fillId="0" borderId="0" xfId="0" applyNumberFormat="1" applyFont="1" applyFill="1" applyAlignment="1">
      <alignment vertical="center"/>
    </xf>
    <xf numFmtId="167" fontId="9" fillId="2" borderId="6" xfId="0" applyNumberFormat="1" applyFont="1" applyFill="1" applyBorder="1" applyAlignment="1">
      <alignment vertical="center"/>
    </xf>
    <xf numFmtId="167" fontId="9" fillId="0" borderId="0" xfId="0" applyNumberFormat="1" applyFont="1" applyFill="1" applyBorder="1" applyAlignment="1">
      <alignment vertical="center"/>
    </xf>
    <xf numFmtId="167" fontId="9" fillId="0" borderId="6" xfId="0" applyNumberFormat="1" applyFont="1" applyFill="1" applyBorder="1" applyAlignment="1">
      <alignment vertical="center"/>
    </xf>
    <xf numFmtId="167" fontId="9" fillId="0" borderId="0" xfId="0" applyNumberFormat="1" applyFont="1" applyFill="1" applyBorder="1" applyAlignment="1">
      <alignment horizontal="right" vertical="center"/>
    </xf>
    <xf numFmtId="167" fontId="14" fillId="0" borderId="0" xfId="0" applyNumberFormat="1" applyFont="1" applyFill="1" applyBorder="1" applyAlignment="1">
      <alignment horizontal="right" vertical="center"/>
    </xf>
    <xf numFmtId="167" fontId="14" fillId="0" borderId="0" xfId="0" applyNumberFormat="1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164" fontId="15" fillId="0" borderId="4" xfId="0" applyNumberFormat="1" applyFont="1" applyFill="1" applyBorder="1" applyAlignment="1">
      <alignment vertical="center"/>
    </xf>
    <xf numFmtId="164" fontId="15" fillId="0" borderId="0" xfId="0" applyNumberFormat="1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horizontal="right" vertical="center"/>
    </xf>
    <xf numFmtId="164" fontId="15" fillId="0" borderId="5" xfId="0" applyNumberFormat="1" applyFont="1" applyFill="1" applyBorder="1" applyAlignment="1">
      <alignment horizontal="right" vertical="center"/>
    </xf>
    <xf numFmtId="164" fontId="15" fillId="0" borderId="0" xfId="0" applyNumberFormat="1" applyFont="1" applyFill="1" applyAlignment="1">
      <alignment horizontal="right" vertical="center"/>
    </xf>
    <xf numFmtId="168" fontId="15" fillId="0" borderId="0" xfId="0" applyNumberFormat="1" applyFont="1" applyFill="1" applyBorder="1" applyAlignment="1">
      <alignment vertical="center"/>
    </xf>
    <xf numFmtId="164" fontId="16" fillId="0" borderId="0" xfId="0" applyNumberFormat="1" applyFont="1" applyFill="1" applyAlignment="1">
      <alignment horizontal="right" vertical="center"/>
    </xf>
    <xf numFmtId="168" fontId="15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right" vertical="center"/>
    </xf>
    <xf numFmtId="164" fontId="16" fillId="0" borderId="0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right" vertical="center"/>
    </xf>
    <xf numFmtId="0" fontId="15" fillId="0" borderId="5" xfId="0" applyFont="1" applyFill="1" applyBorder="1" applyAlignment="1">
      <alignment horizontal="right" vertical="center"/>
    </xf>
    <xf numFmtId="164" fontId="15" fillId="0" borderId="0" xfId="0" applyNumberFormat="1" applyFont="1" applyFill="1" applyBorder="1" applyAlignment="1">
      <alignment horizontal="right" vertical="center" wrapText="1"/>
    </xf>
    <xf numFmtId="0" fontId="15" fillId="0" borderId="0" xfId="0" applyFont="1" applyFill="1" applyBorder="1" applyAlignment="1">
      <alignment horizontal="right" vertical="center" wrapText="1"/>
    </xf>
    <xf numFmtId="0" fontId="15" fillId="0" borderId="0" xfId="0" applyFont="1" applyFill="1" applyBorder="1" applyAlignment="1">
      <alignment vertical="center"/>
    </xf>
    <xf numFmtId="16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43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Fill="1" applyAlignment="1">
      <alignment horizontal="center" vertical="center"/>
    </xf>
    <xf numFmtId="165" fontId="9" fillId="0" borderId="0" xfId="0" applyNumberFormat="1" applyFont="1" applyFill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64" fontId="6" fillId="0" borderId="0" xfId="0" applyNumberFormat="1" applyFont="1" applyFill="1" applyAlignment="1">
      <alignment horizontal="right" vertical="center"/>
    </xf>
    <xf numFmtId="164" fontId="17" fillId="0" borderId="0" xfId="0" applyNumberFormat="1" applyFont="1" applyFill="1" applyAlignment="1">
      <alignment horizontal="right" vertical="center"/>
    </xf>
    <xf numFmtId="166" fontId="17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Alignment="1">
      <alignment horizontal="right" vertical="center"/>
    </xf>
    <xf numFmtId="43" fontId="10" fillId="0" borderId="0" xfId="0" applyNumberFormat="1" applyFont="1" applyFill="1" applyAlignment="1">
      <alignment horizontal="right" vertical="center"/>
    </xf>
    <xf numFmtId="164" fontId="10" fillId="0" borderId="5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center"/>
    </xf>
    <xf numFmtId="43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164" fontId="10" fillId="0" borderId="0" xfId="0" applyNumberFormat="1" applyFont="1" applyFill="1" applyBorder="1" applyAlignment="1">
      <alignment vertical="center"/>
    </xf>
    <xf numFmtId="164" fontId="10" fillId="0" borderId="5" xfId="0" quotePrefix="1" applyNumberFormat="1" applyFont="1" applyFill="1" applyBorder="1" applyAlignment="1">
      <alignment vertical="center"/>
    </xf>
    <xf numFmtId="164" fontId="10" fillId="0" borderId="5" xfId="0" applyNumberFormat="1" applyFont="1" applyFill="1" applyBorder="1" applyAlignment="1">
      <alignment vertical="center"/>
    </xf>
    <xf numFmtId="164" fontId="10" fillId="2" borderId="0" xfId="0" applyNumberFormat="1" applyFont="1" applyFill="1" applyAlignment="1">
      <alignment horizontal="right" vertical="center"/>
    </xf>
    <xf numFmtId="164" fontId="10" fillId="2" borderId="5" xfId="0" applyNumberFormat="1" applyFont="1" applyFill="1" applyBorder="1" applyAlignment="1">
      <alignment horizontal="right" vertical="center"/>
    </xf>
    <xf numFmtId="164" fontId="10" fillId="2" borderId="0" xfId="0" applyNumberFormat="1" applyFont="1" applyFill="1" applyBorder="1" applyAlignment="1">
      <alignment horizontal="right" vertical="center"/>
    </xf>
    <xf numFmtId="164" fontId="10" fillId="2" borderId="0" xfId="0" applyNumberFormat="1" applyFont="1" applyFill="1" applyBorder="1" applyAlignment="1">
      <alignment vertical="center"/>
    </xf>
    <xf numFmtId="164" fontId="10" fillId="2" borderId="5" xfId="0" quotePrefix="1" applyNumberFormat="1" applyFont="1" applyFill="1" applyBorder="1" applyAlignment="1">
      <alignment vertical="center"/>
    </xf>
    <xf numFmtId="164" fontId="10" fillId="2" borderId="0" xfId="0" applyNumberFormat="1" applyFont="1" applyFill="1" applyAlignment="1">
      <alignment vertical="center"/>
    </xf>
    <xf numFmtId="164" fontId="10" fillId="2" borderId="5" xfId="0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164" fontId="18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/>
    </xf>
    <xf numFmtId="164" fontId="18" fillId="0" borderId="5" xfId="0" applyNumberFormat="1" applyFont="1" applyFill="1" applyBorder="1" applyAlignment="1">
      <alignment horizontal="right" vertical="center"/>
    </xf>
    <xf numFmtId="164" fontId="18" fillId="0" borderId="0" xfId="0" applyNumberFormat="1" applyFont="1" applyFill="1" applyBorder="1" applyAlignment="1">
      <alignment horizontal="right" vertical="center" wrapText="1"/>
    </xf>
    <xf numFmtId="0" fontId="16" fillId="0" borderId="0" xfId="0" applyFont="1" applyFill="1" applyBorder="1" applyAlignment="1">
      <alignment vertical="center" wrapText="1"/>
    </xf>
    <xf numFmtId="164" fontId="18" fillId="0" borderId="6" xfId="0" applyNumberFormat="1" applyFont="1" applyFill="1" applyBorder="1" applyAlignment="1">
      <alignment horizontal="right" vertical="center" wrapText="1"/>
    </xf>
    <xf numFmtId="164" fontId="18" fillId="2" borderId="0" xfId="0" applyNumberFormat="1" applyFont="1" applyFill="1" applyBorder="1" applyAlignment="1">
      <alignment horizontal="right" vertical="center"/>
    </xf>
    <xf numFmtId="164" fontId="18" fillId="2" borderId="5" xfId="0" applyNumberFormat="1" applyFont="1" applyFill="1" applyBorder="1" applyAlignment="1">
      <alignment horizontal="right" vertical="center"/>
    </xf>
    <xf numFmtId="164" fontId="18" fillId="2" borderId="0" xfId="0" applyNumberFormat="1" applyFont="1" applyFill="1" applyBorder="1" applyAlignment="1">
      <alignment horizontal="right" vertical="center" wrapText="1"/>
    </xf>
    <xf numFmtId="164" fontId="18" fillId="2" borderId="6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right" vertical="center" wrapText="1"/>
    </xf>
    <xf numFmtId="164" fontId="7" fillId="0" borderId="5" xfId="0" applyNumberFormat="1" applyFont="1" applyFill="1" applyBorder="1" applyAlignment="1">
      <alignment horizontal="right" vertical="center" wrapText="1"/>
    </xf>
    <xf numFmtId="164" fontId="7" fillId="0" borderId="6" xfId="0" applyNumberFormat="1" applyFont="1" applyFill="1" applyBorder="1" applyAlignment="1">
      <alignment vertical="center"/>
    </xf>
    <xf numFmtId="164" fontId="7" fillId="2" borderId="6" xfId="0" applyNumberFormat="1" applyFont="1" applyFill="1" applyBorder="1" applyAlignment="1">
      <alignment horizontal="right" vertical="center" wrapText="1"/>
    </xf>
    <xf numFmtId="43" fontId="7" fillId="2" borderId="5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 wrapText="1"/>
    </xf>
    <xf numFmtId="0" fontId="10" fillId="0" borderId="0" xfId="4" applyFont="1" applyFill="1" applyAlignment="1">
      <alignment horizontal="left" vertical="center"/>
    </xf>
    <xf numFmtId="0" fontId="10" fillId="0" borderId="0" xfId="0" quotePrefix="1" applyFont="1" applyFill="1" applyAlignment="1">
      <alignment horizontal="left" vertical="center"/>
    </xf>
    <xf numFmtId="165" fontId="20" fillId="0" borderId="0" xfId="0" applyNumberFormat="1" applyFont="1" applyFill="1" applyAlignment="1">
      <alignment horizontal="left" vertical="center"/>
    </xf>
    <xf numFmtId="164" fontId="10" fillId="0" borderId="0" xfId="0" applyNumberFormat="1" applyFont="1" applyFill="1" applyAlignment="1">
      <alignment horizontal="right" vertical="center" wrapText="1"/>
    </xf>
    <xf numFmtId="0" fontId="10" fillId="0" borderId="0" xfId="0" applyFont="1" applyFill="1" applyAlignment="1">
      <alignment horizontal="right" vertical="center"/>
    </xf>
    <xf numFmtId="164" fontId="10" fillId="0" borderId="5" xfId="0" applyNumberFormat="1" applyFont="1" applyFill="1" applyBorder="1" applyAlignment="1">
      <alignment horizontal="right" vertical="center" wrapText="1"/>
    </xf>
    <xf numFmtId="164" fontId="10" fillId="0" borderId="0" xfId="0" quotePrefix="1" applyNumberFormat="1" applyFont="1" applyFill="1" applyBorder="1" applyAlignment="1">
      <alignment horizontal="right" vertical="center"/>
    </xf>
    <xf numFmtId="164" fontId="10" fillId="0" borderId="5" xfId="0" quotePrefix="1" applyNumberFormat="1" applyFont="1" applyFill="1" applyBorder="1" applyAlignment="1">
      <alignment horizontal="right" vertical="center"/>
    </xf>
    <xf numFmtId="0" fontId="10" fillId="0" borderId="0" xfId="4" applyFont="1" applyFill="1" applyBorder="1" applyAlignment="1">
      <alignment horizontal="left" vertical="center"/>
    </xf>
    <xf numFmtId="164" fontId="8" fillId="0" borderId="0" xfId="0" applyNumberFormat="1" applyFont="1" applyFill="1" applyAlignment="1">
      <alignment vertical="center"/>
    </xf>
    <xf numFmtId="164" fontId="8" fillId="0" borderId="0" xfId="0" quotePrefix="1" applyNumberFormat="1" applyFont="1" applyFill="1" applyAlignment="1">
      <alignment horizontal="right" vertical="center"/>
    </xf>
    <xf numFmtId="164" fontId="9" fillId="0" borderId="0" xfId="0" applyNumberFormat="1" applyFont="1" applyFill="1" applyAlignment="1">
      <alignment horizontal="center" vertical="center"/>
    </xf>
    <xf numFmtId="164" fontId="7" fillId="2" borderId="5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4" fontId="15" fillId="0" borderId="5" xfId="0" applyNumberFormat="1" applyFont="1" applyFill="1" applyBorder="1" applyAlignment="1">
      <alignment horizontal="center" vertical="center"/>
    </xf>
    <xf numFmtId="164" fontId="18" fillId="2" borderId="17" xfId="0" applyNumberFormat="1" applyFont="1" applyFill="1" applyBorder="1" applyAlignment="1">
      <alignment horizontal="right" vertical="center"/>
    </xf>
    <xf numFmtId="164" fontId="10" fillId="2" borderId="0" xfId="0" applyNumberFormat="1" applyFont="1" applyFill="1" applyAlignment="1">
      <alignment horizontal="right" vertical="center" wrapText="1"/>
    </xf>
    <xf numFmtId="164" fontId="10" fillId="2" borderId="5" xfId="0" applyNumberFormat="1" applyFont="1" applyFill="1" applyBorder="1" applyAlignment="1">
      <alignment horizontal="right" vertical="center" wrapText="1"/>
    </xf>
    <xf numFmtId="164" fontId="9" fillId="2" borderId="0" xfId="0" quotePrefix="1" applyNumberFormat="1" applyFont="1" applyFill="1" applyBorder="1" applyAlignment="1">
      <alignment horizontal="right" vertical="center"/>
    </xf>
    <xf numFmtId="164" fontId="9" fillId="2" borderId="5" xfId="0" quotePrefix="1" applyNumberFormat="1" applyFont="1" applyFill="1" applyBorder="1" applyAlignment="1">
      <alignment horizontal="right" vertical="center"/>
    </xf>
    <xf numFmtId="164" fontId="10" fillId="2" borderId="0" xfId="0" quotePrefix="1" applyNumberFormat="1" applyFont="1" applyFill="1" applyBorder="1" applyAlignment="1">
      <alignment horizontal="right" vertical="center"/>
    </xf>
    <xf numFmtId="164" fontId="9" fillId="2" borderId="4" xfId="0" applyNumberFormat="1" applyFont="1" applyFill="1" applyBorder="1" applyAlignment="1">
      <alignment horizontal="right" vertical="center"/>
    </xf>
    <xf numFmtId="0" fontId="6" fillId="0" borderId="17" xfId="0" quotePrefix="1" applyFont="1" applyFill="1" applyBorder="1" applyAlignment="1">
      <alignment horizontal="left" vertical="center"/>
    </xf>
    <xf numFmtId="164" fontId="7" fillId="0" borderId="17" xfId="0" applyNumberFormat="1" applyFont="1" applyFill="1" applyBorder="1" applyAlignment="1">
      <alignment vertical="center"/>
    </xf>
    <xf numFmtId="0" fontId="7" fillId="0" borderId="17" xfId="0" applyFont="1" applyFill="1" applyBorder="1" applyAlignment="1">
      <alignment vertical="center"/>
    </xf>
    <xf numFmtId="164" fontId="7" fillId="0" borderId="17" xfId="0" applyNumberFormat="1" applyFont="1" applyFill="1" applyBorder="1" applyAlignment="1">
      <alignment horizontal="center" vertical="center"/>
    </xf>
    <xf numFmtId="164" fontId="6" fillId="0" borderId="17" xfId="0" applyNumberFormat="1" applyFont="1" applyFill="1" applyBorder="1" applyAlignment="1">
      <alignment vertical="center"/>
    </xf>
    <xf numFmtId="165" fontId="7" fillId="0" borderId="17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165" fontId="77" fillId="0" borderId="0" xfId="0" applyNumberFormat="1" applyFont="1" applyFill="1" applyAlignment="1">
      <alignment horizontal="left" vertical="center"/>
    </xf>
    <xf numFmtId="0" fontId="8" fillId="0" borderId="17" xfId="0" applyFont="1" applyFill="1" applyBorder="1" applyAlignment="1">
      <alignment horizontal="center" vertical="center"/>
    </xf>
    <xf numFmtId="164" fontId="7" fillId="0" borderId="17" xfId="0" applyNumberFormat="1" applyFont="1" applyFill="1" applyBorder="1" applyAlignment="1">
      <alignment horizontal="right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164" fontId="15" fillId="0" borderId="17" xfId="0" applyNumberFormat="1" applyFont="1" applyFill="1" applyBorder="1" applyAlignment="1">
      <alignment horizontal="center" vertical="center"/>
    </xf>
    <xf numFmtId="164" fontId="15" fillId="0" borderId="3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horizontal="center" vertical="center"/>
    </xf>
    <xf numFmtId="0" fontId="6" fillId="0" borderId="17" xfId="0" quotePrefix="1" applyFont="1" applyBorder="1" applyAlignment="1">
      <alignment horizontal="left" vertical="center"/>
    </xf>
    <xf numFmtId="0" fontId="7" fillId="0" borderId="17" xfId="0" applyFont="1" applyBorder="1" applyAlignment="1">
      <alignment vertical="center"/>
    </xf>
    <xf numFmtId="164" fontId="7" fillId="0" borderId="17" xfId="0" applyNumberFormat="1" applyFont="1" applyBorder="1" applyAlignment="1">
      <alignment vertical="center"/>
    </xf>
    <xf numFmtId="164" fontId="7" fillId="0" borderId="17" xfId="0" applyNumberFormat="1" applyFont="1" applyBorder="1" applyAlignment="1">
      <alignment horizontal="center" vertical="center"/>
    </xf>
    <xf numFmtId="164" fontId="6" fillId="0" borderId="17" xfId="0" applyNumberFormat="1" applyFont="1" applyBorder="1" applyAlignment="1">
      <alignment vertical="center"/>
    </xf>
  </cellXfs>
  <cellStyles count="752">
    <cellStyle name="20% - Accent1 2" xfId="718" xr:uid="{5E3FDA97-ECD1-45DE-8CB7-2A5CAE37B338}"/>
    <cellStyle name="20% - Accent2 2" xfId="722" xr:uid="{6F65A077-2E83-4F83-973C-E320E5E9EC26}"/>
    <cellStyle name="20% - Accent3 2" xfId="726" xr:uid="{62FC384C-30DC-4E4D-B7EB-2A40B7E4AC8C}"/>
    <cellStyle name="20% - Accent4 2" xfId="730" xr:uid="{8A775FAA-5EE7-4E41-8E1F-BC030DE1C0CA}"/>
    <cellStyle name="20% - Accent5 2" xfId="478" xr:uid="{A52814DB-423B-481E-BBF3-62072DF1EC70}"/>
    <cellStyle name="20% - Accent6 2" xfId="736" xr:uid="{DF9084D2-0DBC-4988-BBF4-F83640181386}"/>
    <cellStyle name="40% - Accent1 2" xfId="719" xr:uid="{99C1A459-A976-4F0E-AB85-5AA490DFCA67}"/>
    <cellStyle name="40% - Accent2 2" xfId="723" xr:uid="{3BF31C03-4EC0-4128-BB7F-EB6BE90C2DD5}"/>
    <cellStyle name="40% - Accent3 2" xfId="727" xr:uid="{8BE4C75C-04C0-430B-A922-FE3CCC292DBC}"/>
    <cellStyle name="40% - Accent4 2" xfId="731" xr:uid="{2F608D7C-3803-4D26-AAB4-37E221F6DFE7}"/>
    <cellStyle name="40% - Accent5 2" xfId="482" xr:uid="{6694DAD7-9C0D-4CB6-AB1C-208022F95155}"/>
    <cellStyle name="40% - Accent6 2" xfId="737" xr:uid="{46C02792-FE5A-45FF-B606-FE2E732E3042}"/>
    <cellStyle name="60% - Accent1 2" xfId="720" xr:uid="{5F6793DA-4199-4446-B755-D1F06E8DE364}"/>
    <cellStyle name="60% - Accent2 2" xfId="724" xr:uid="{B79176F7-8EFE-4ACA-8BCD-4B3C73458BE8}"/>
    <cellStyle name="60% - Accent3 2" xfId="728" xr:uid="{48E2B824-13A5-40DE-BC1A-227794F67895}"/>
    <cellStyle name="60% - Accent4 2" xfId="732" xr:uid="{73C267BE-E8DF-4F44-B918-AE517966E62D}"/>
    <cellStyle name="60% - Accent5 2" xfId="734" xr:uid="{2A0D7D43-E7BB-4295-90BE-DDC87A0F64C1}"/>
    <cellStyle name="60% - Accent6 2" xfId="738" xr:uid="{95F5DE79-78DD-4816-9CDD-760768F4001D}"/>
    <cellStyle name="Accent1 2" xfId="717" xr:uid="{1A2C7067-33AC-40E9-A2E7-2C1E3EA56E88}"/>
    <cellStyle name="Accent2 2" xfId="721" xr:uid="{4B90E184-6E1F-4C6B-AC00-C4DE6B84D597}"/>
    <cellStyle name="Accent3 2" xfId="725" xr:uid="{C8126B72-0BEF-4D0B-8221-2261BCE3A223}"/>
    <cellStyle name="Accent4 2" xfId="729" xr:uid="{69ABB8C5-C268-4E65-B2BB-5FBDCEFECAC3}"/>
    <cellStyle name="Accent5 2" xfId="733" xr:uid="{491366D7-EC74-49BA-AAA6-59AA4F26B41A}"/>
    <cellStyle name="Accent6 2" xfId="735" xr:uid="{1CE9C079-43AF-456B-8497-0C2FF578489A}"/>
    <cellStyle name="Bad 2" xfId="85" xr:uid="{3B34D262-79BE-4D9A-AA5D-AD8BA4785DD9}"/>
    <cellStyle name="Calculation 2" xfId="710" xr:uid="{85857DCA-097B-4626-825E-0DB8F695D742}"/>
    <cellStyle name="Check Cell 2" xfId="712" xr:uid="{2768C75F-B05E-4299-8E96-AA6BF3A664F4}"/>
    <cellStyle name="Comma [0] 2" xfId="74" xr:uid="{7404AB24-5E0D-41B3-93A8-6C4E94C5AE58}"/>
    <cellStyle name="Comma [0] 3" xfId="76" xr:uid="{A406F592-16F7-49C6-8FFF-62CE319C06BD}"/>
    <cellStyle name="Comma [0] 8" xfId="65" xr:uid="{C7EE8BF9-8E43-4869-8931-96F1087FF8FF}"/>
    <cellStyle name="Comma 10" xfId="270" xr:uid="{E8F5D64A-0147-4D20-A5F0-D5FF7FFBC73C}"/>
    <cellStyle name="Comma 10 10" xfId="185" xr:uid="{9E2E76D7-C886-4B1B-94EC-8249D4F6B109}"/>
    <cellStyle name="Comma 10 10 2" xfId="107" xr:uid="{66667D8A-D36E-45DA-B0C8-03057E6FFC00}"/>
    <cellStyle name="Comma 10 10 2 2" xfId="612" xr:uid="{430D214B-850E-4F47-8ED0-93CC4C324F00}"/>
    <cellStyle name="Comma 10 10 3" xfId="428" xr:uid="{E37599A4-FCD3-4681-9A70-542AADAFCD63}"/>
    <cellStyle name="Comma 10 10 3 2" xfId="216" xr:uid="{BF0ECC9A-E61B-4039-A489-E1A618D55060}"/>
    <cellStyle name="Comma 10 10 3 2 2" xfId="508" xr:uid="{45927A00-F2FC-452C-8B1C-FA8906BD76D7}"/>
    <cellStyle name="Comma 10 10 3 2 3" xfId="228" xr:uid="{4474F1D0-D79E-4CED-9378-4C73B7563CD4}"/>
    <cellStyle name="Comma 10 11" xfId="224" xr:uid="{6419D16E-FC9B-45CC-9DA5-7CCB79B56DF1}"/>
    <cellStyle name="Comma 10 11 2" xfId="230" xr:uid="{489FF7AA-779A-497E-8406-FA6849490868}"/>
    <cellStyle name="Comma 10 11 2 2" xfId="509" xr:uid="{B4277CAF-1AB0-4F5A-A1EE-3FC9AC49F417}"/>
    <cellStyle name="Comma 10 11 3" xfId="266" xr:uid="{7A0B8187-AB90-4F86-83EF-6EC6FC0BF67A}"/>
    <cellStyle name="Comma 10 11 3 2" xfId="531" xr:uid="{9BF7511C-C602-4E99-80DF-29C3A9537DE1}"/>
    <cellStyle name="Comma 10 11 4" xfId="504" xr:uid="{0F04AF8C-BDC0-4A0E-9059-1D1BE8550EEF}"/>
    <cellStyle name="Comma 10 14" xfId="192" xr:uid="{33B3CE3B-1C18-4840-8F32-A8092AB4C49F}"/>
    <cellStyle name="Comma 10 14 2" xfId="360" xr:uid="{D4A8E980-DCC9-4914-ADF2-77280258BF46}"/>
    <cellStyle name="Comma 10 14 2 2" xfId="402" xr:uid="{008CA682-6007-459C-B379-09BC40D61930}"/>
    <cellStyle name="Comma 10 14 2 2 2" xfId="593" xr:uid="{E5964215-70BD-4D3C-9B61-E196E54BF8AD}"/>
    <cellStyle name="Comma 10 14 2 3" xfId="575" xr:uid="{5E25E97A-ED93-4D24-A267-4D84D18ADE26}"/>
    <cellStyle name="Comma 10 14 3" xfId="605" xr:uid="{37298D7F-0415-483E-98CF-0C4A6BC56A00}"/>
    <cellStyle name="Comma 10 14 4" xfId="418" xr:uid="{19200B69-1D92-4339-AD53-960690F38DC3}"/>
    <cellStyle name="Comma 10 2" xfId="136" xr:uid="{6CE9E701-78AF-47DE-AAE5-F67156ABBF2D}"/>
    <cellStyle name="Comma 10 2 10" xfId="172" xr:uid="{EC6B45DC-72FD-441C-A636-B7A7B2787818}"/>
    <cellStyle name="Comma 10 2 2" xfId="141" xr:uid="{A3B288B6-03F9-46D3-8B73-01C26679AA9B}"/>
    <cellStyle name="Comma 10 2 2 2" xfId="142" xr:uid="{CBAABA6A-94F9-4DE1-B59D-315FB5BD8317}"/>
    <cellStyle name="Comma 10 2 2 3" xfId="175" xr:uid="{AB4C22BC-96CC-46FB-9C25-320FFAB43A5B}"/>
    <cellStyle name="Comma 10 2 3" xfId="152" xr:uid="{A29D7056-9B8F-4075-BA12-2345A49EE4FC}"/>
    <cellStyle name="Comma 10 2 3 2" xfId="535" xr:uid="{CDA6AC03-3F3E-4AA0-B72C-F2D1673391A9}"/>
    <cellStyle name="Comma 10 2 4" xfId="362" xr:uid="{B1F58425-B374-4D53-8194-F82D73008E1E}"/>
    <cellStyle name="Comma 10 2 4 2" xfId="576" xr:uid="{34578BCC-C67C-4ED5-88D8-C630CA5EC1E5}"/>
    <cellStyle name="Comma 10 2 5" xfId="370" xr:uid="{658EB194-DC6C-4E70-AD74-79F1EA05932C}"/>
    <cellStyle name="Comma 10 2 5 2" xfId="581" xr:uid="{7203557B-FEFD-4F10-9B38-13426A8F7866}"/>
    <cellStyle name="Comma 10 2 6" xfId="511" xr:uid="{02CB2FBB-DE33-469E-9D0C-60D301C65886}"/>
    <cellStyle name="Comma 10 2 6 3" xfId="200" xr:uid="{EEC6CEC7-DD25-4076-9771-15295E148371}"/>
    <cellStyle name="Comma 10 2 6 3 2" xfId="206" xr:uid="{736B132B-5398-4FE8-AE7E-D900F26031C9}"/>
    <cellStyle name="Comma 10 2 6 3 2 2" xfId="572" xr:uid="{92AD3D6A-E1ED-4E8E-9EA9-1FEEB0E0781B}"/>
    <cellStyle name="Comma 10 2 6 3 2 3" xfId="357" xr:uid="{94C82D43-3100-4988-850E-ED88ABF17FC1}"/>
    <cellStyle name="Comma 10 2 6 3 3" xfId="536" xr:uid="{4365A3BD-E09D-410F-B00A-F0578909C228}"/>
    <cellStyle name="Comma 10 2 6 3 4" xfId="272" xr:uid="{E0143658-57BA-4A6E-9C2A-E7C2E2948C9F}"/>
    <cellStyle name="Comma 10 2 7" xfId="680" xr:uid="{A8348C64-F84F-4B28-A9F9-7279645B4B1C}"/>
    <cellStyle name="Comma 10 3" xfId="670" xr:uid="{76836BD9-8EB6-431D-9544-C704FF60CF3C}"/>
    <cellStyle name="Comma 10 3 2" xfId="485" xr:uid="{BB93AE77-9D61-4924-9768-301B6ADBE8D2}"/>
    <cellStyle name="Comma 10 3 2 2" xfId="648" xr:uid="{AE975668-0ADF-441A-9322-E44BEBADA4FF}"/>
    <cellStyle name="Comma 10 3 2 3" xfId="677" xr:uid="{9C81D55C-B13F-4C4B-8495-F57C22C0CB09}"/>
    <cellStyle name="Comma 10 3 3" xfId="686" xr:uid="{FC850C77-7B9E-4CC3-96BE-C71F89F66E5A}"/>
    <cellStyle name="Comma 10 3 4" xfId="696" xr:uid="{4023BCB4-F4D1-4D69-9DD5-3371C2D0D1EB}"/>
    <cellStyle name="Comma 10 4" xfId="689" xr:uid="{4F23C257-FB88-42CF-9A08-6746B39033F1}"/>
    <cellStyle name="Comma 10 5" xfId="700" xr:uid="{489E1BDA-F257-460C-A940-D53D00E49F17}"/>
    <cellStyle name="Comma 10 5 3 2" xfId="415" xr:uid="{935CE53B-3FA5-4FAD-B9A2-2C65E33B5D22}"/>
    <cellStyle name="Comma 10 5 3 2 2" xfId="603" xr:uid="{D14276C4-B9FE-4ACF-B2B1-72DFB3FDDAC4}"/>
    <cellStyle name="Comma 100 3" xfId="170" xr:uid="{37FC6E89-9D0B-407A-9BF7-1E71C2EDE20C}"/>
    <cellStyle name="Comma 101" xfId="409" xr:uid="{7DF6343D-A09B-4BF4-B371-F22C4EE16D4A}"/>
    <cellStyle name="Comma 101 2" xfId="597" xr:uid="{6361CC93-2F2F-4572-8318-165D5EB8333D}"/>
    <cellStyle name="Comma 107" xfId="400" xr:uid="{68E353AB-2C5A-4487-9565-8529AADC2750}"/>
    <cellStyle name="Comma 107 2" xfId="591" xr:uid="{DF9F884C-D033-4A60-BEF5-D3FA3997D192}"/>
    <cellStyle name="Comma 11" xfId="222" xr:uid="{75F94DBF-FB49-4E84-B18C-65D6D801F3AE}"/>
    <cellStyle name="Comma 11 2" xfId="502" xr:uid="{5CF4CB5D-A93D-4F58-869B-5B04886BD071}"/>
    <cellStyle name="Comma 11 2 2" xfId="676" xr:uid="{4DECC361-EA20-4298-8FFE-212DD07F7163}"/>
    <cellStyle name="Comma 11 3" xfId="685" xr:uid="{B686EAF5-CA53-41D0-98AF-231637553B9C}"/>
    <cellStyle name="Comma 11 4" xfId="694" xr:uid="{33ABACE5-8819-434F-A9B0-BBC3EAABC89A}"/>
    <cellStyle name="Comma 11 5" xfId="669" xr:uid="{D3364D69-6AFA-4363-872F-E94EFD8F49D4}"/>
    <cellStyle name="Comma 111" xfId="55" xr:uid="{E91552B8-C210-4543-AD44-C4F19F731E12}"/>
    <cellStyle name="Comma 113" xfId="267" xr:uid="{3B10F4B4-581C-4C3A-9767-A20504A3AAA0}"/>
    <cellStyle name="Comma 113 2" xfId="532" xr:uid="{840D2E80-0602-42D3-80F2-B3490ED4AFDD}"/>
    <cellStyle name="Comma 114" xfId="256" xr:uid="{843432B1-D57E-44CD-B428-A192D34A3BB4}"/>
    <cellStyle name="Comma 114 2" xfId="523" xr:uid="{6F488330-4C1A-4911-B8F3-95EC92A2416B}"/>
    <cellStyle name="Comma 118" xfId="190" xr:uid="{090C0F46-7544-430E-9F8D-C6F896DCE54C}"/>
    <cellStyle name="Comma 12" xfId="53" xr:uid="{0C797293-6409-4FC1-AD28-B91BD46FFCC5}"/>
    <cellStyle name="Comma 12 2" xfId="72" xr:uid="{B0DB8602-4B61-47DA-99B1-2C6D5C1A6EBE}"/>
    <cellStyle name="Comma 12 2 2" xfId="44" xr:uid="{7B1EC601-B137-47F0-A518-90BF8DA2B04E}"/>
    <cellStyle name="Comma 12 2 2 2" xfId="631" xr:uid="{D387837D-BA5A-4231-868A-EDBF5929001B}"/>
    <cellStyle name="Comma 12 2 3" xfId="458" xr:uid="{FE9BD4F6-B12E-4D72-8D5F-BE8FFD98A111}"/>
    <cellStyle name="Comma 12 2 3 4" xfId="246" xr:uid="{67AE393F-B8C3-4377-84D2-544C45D90566}"/>
    <cellStyle name="Comma 12 2 3 4 2" xfId="233" xr:uid="{978EC402-67A8-4775-934C-A6FDE4FCE5E4}"/>
    <cellStyle name="Comma 12 2 3 4 2 2" xfId="264" xr:uid="{5754578C-5D8F-40AA-B250-673F0956419D}"/>
    <cellStyle name="Comma 12 2 3 4 2 2 2" xfId="529" xr:uid="{8FF7C6B3-BD9A-46E2-AAB4-85CD9D2F5ADA}"/>
    <cellStyle name="Comma 12 2 3 4 2 3" xfId="495" xr:uid="{3B5F84E0-07C4-4676-B0D2-125A3157C57B}"/>
    <cellStyle name="Comma 12 2 3 4 2 3 2" xfId="654" xr:uid="{BA5407FD-8C59-433F-8FE8-172154583943}"/>
    <cellStyle name="Comma 12 2 3 4 2 4" xfId="512" xr:uid="{118EAF3A-A5EB-4217-9F05-68148F10FD3B}"/>
    <cellStyle name="Comma 12 2 3 4 3" xfId="355" xr:uid="{C12F74DC-9F67-494D-ABB1-346AE3C2FFD2}"/>
    <cellStyle name="Comma 12 2 3 4 3 2" xfId="570" xr:uid="{F9A7B948-AF6A-41DB-A9D9-E0B903F5050A}"/>
    <cellStyle name="Comma 12 2 3 4 4" xfId="517" xr:uid="{B7B0B763-20E2-401A-8FB2-B4A85F951530}"/>
    <cellStyle name="Comma 12 3" xfId="534" xr:uid="{FFC89530-1F17-4342-BB08-A327815457EE}"/>
    <cellStyle name="Comma 12 4" xfId="269" xr:uid="{AD0AE930-B492-4E01-BAAA-3AFF96591F2E}"/>
    <cellStyle name="Comma 120" xfId="664" xr:uid="{E307864A-06A2-42E1-9304-9B3FF50A8398}"/>
    <cellStyle name="Comma 13" xfId="97" xr:uid="{DD005B22-AF36-456F-BBE1-08BEF058AF4A}"/>
    <cellStyle name="Comma 13 2" xfId="566" xr:uid="{F87D8E31-08A9-4642-904B-2FE043C5BE46}"/>
    <cellStyle name="Comma 13 3" xfId="351" xr:uid="{2DBB3680-3837-48C3-8561-835CE52A6362}"/>
    <cellStyle name="Comma 13 6 8" xfId="80" xr:uid="{995C2C46-0C3F-4D9C-A4CD-EC17569A3B23}"/>
    <cellStyle name="Comma 14" xfId="151" xr:uid="{7CB6B0B9-6B04-4BA3-98FC-13CC49D61951}"/>
    <cellStyle name="Comma 14 2" xfId="580" xr:uid="{20857B47-8F5A-4D06-97F0-CC567AFAE144}"/>
    <cellStyle name="Comma 14 2 4" xfId="250" xr:uid="{38B60F0C-DF9D-46C8-8170-1151871FD7F3}"/>
    <cellStyle name="Comma 14 2 4 2" xfId="519" xr:uid="{3C90EB37-797F-40EB-B46D-6C4C3C262A1E}"/>
    <cellStyle name="Comma 14 3" xfId="369" xr:uid="{8F1D88F1-DF58-40C4-9F5D-5DAEE3FFBFF3}"/>
    <cellStyle name="Comma 148" xfId="187" xr:uid="{19A6A057-86BE-4148-8B71-729F4B586F7A}"/>
    <cellStyle name="Comma 15" xfId="655" xr:uid="{C999CC95-AFB6-42FE-89E9-C5E89409ACC1}"/>
    <cellStyle name="Comma 16" xfId="496" xr:uid="{1F427ABC-24F6-4597-BAD2-6587B5845CAA}"/>
    <cellStyle name="Comma 16 10 2" xfId="231" xr:uid="{E951EFDB-8B93-4082-B725-9C7F31D0756D}"/>
    <cellStyle name="Comma 16 10 2 2" xfId="510" xr:uid="{467BBFE1-25BC-4090-97D2-F864C90BCBB5}"/>
    <cellStyle name="Comma 16 2" xfId="675" xr:uid="{F5A6DB54-CA26-422E-9F67-AFAD85BC8E25}"/>
    <cellStyle name="Comma 16 3" xfId="683" xr:uid="{65DDCC6E-0E3F-4509-835A-969CD1F972C6}"/>
    <cellStyle name="Comma 16 4" xfId="692" xr:uid="{D3D541A4-620C-4031-BAB8-94A652827485}"/>
    <cellStyle name="Comma 16 5" xfId="668" xr:uid="{259C7A9C-7675-4C6B-A1C8-BDE03D65A5D4}"/>
    <cellStyle name="Comma 161" xfId="404" xr:uid="{750A20EB-8946-4BE3-9DCF-77AF43747E24}"/>
    <cellStyle name="Comma 161 2" xfId="594" xr:uid="{11406292-80E8-4DCD-A972-7FC6E312E071}"/>
    <cellStyle name="Comma 17" xfId="134" xr:uid="{D00D9E5A-8561-4BD9-8741-D0DB4C6E3965}"/>
    <cellStyle name="Comma 17 2" xfId="149" xr:uid="{1185FA92-EE97-4B7A-9144-2DC79E8EFD15}"/>
    <cellStyle name="Comma 17 3" xfId="193" xr:uid="{A70B50C6-7A38-4726-8202-8EE925BA2865}"/>
    <cellStyle name="Comma 18" xfId="92" xr:uid="{7DA25ECE-0945-4D80-BCBA-08F3CB28D3AC}"/>
    <cellStyle name="Comma 19" xfId="474" xr:uid="{2EDB4B09-5EB1-4C90-87BF-D73ED9F30EDC}"/>
    <cellStyle name="Comma 19 2" xfId="640" xr:uid="{95768D99-0A0C-4543-B625-673CE8FB9D75}"/>
    <cellStyle name="Comma 2" xfId="3" xr:uid="{775CABEE-8D3C-4F19-8E27-D7DD2391EDA1}"/>
    <cellStyle name="Comma 2 10" xfId="62" xr:uid="{AA4FBB98-8E0F-46EF-84AC-6F7FE1BCAA97}"/>
    <cellStyle name="Comma 2 10 2" xfId="652" xr:uid="{BB66B2E5-E95F-4896-AF6D-323716BAFCAF}"/>
    <cellStyle name="Comma 2 10 3" xfId="491" xr:uid="{9EC63532-7EF2-42B8-BA0A-BCAB7E901721}"/>
    <cellStyle name="Comma 2 10 7" xfId="487" xr:uid="{842E69A0-3FD6-454E-9983-0FFD3F587FCA}"/>
    <cellStyle name="Comma 2 10 7 2" xfId="649" xr:uid="{ACC0FB92-6BA0-4298-8CBB-E6D2FEE1BEC5}"/>
    <cellStyle name="Comma 2 10 7 2 2" xfId="674" xr:uid="{9ECD64AB-0DCA-4D44-A7C9-5692955A6FF2}"/>
    <cellStyle name="Comma 2 10 7 2 3" xfId="682" xr:uid="{4D125A96-E58B-4FD0-AB54-32E23CBC634E}"/>
    <cellStyle name="Comma 2 10 7 2 4" xfId="691" xr:uid="{E7F0AD6B-FF46-4C18-933B-F6B644D8B8B2}"/>
    <cellStyle name="Comma 2 12" xfId="274" xr:uid="{3709DE0B-D9AF-428C-BE4E-AD81E4B36A3C}"/>
    <cellStyle name="Comma 2 12 2" xfId="275" xr:uid="{999A28D3-315F-4132-9B30-2DD213034F9D}"/>
    <cellStyle name="Comma 2 12 2 2" xfId="539" xr:uid="{DCA5AF05-5CF5-43BD-9661-D22B2FBC2B9B}"/>
    <cellStyle name="Comma 2 12 3" xfId="431" xr:uid="{B633D451-1285-429E-9C0F-E7E88223F0B1}"/>
    <cellStyle name="Comma 2 12 3 2" xfId="613" xr:uid="{32092F7F-B3BD-4228-8667-3A0510D0A8CA}"/>
    <cellStyle name="Comma 2 12 4" xfId="538" xr:uid="{48BD1A7C-EBF8-4B4C-97FC-F73C5983551A}"/>
    <cellStyle name="Comma 2 2" xfId="34" xr:uid="{CC96F3B3-3FCA-4EE0-988F-63E74859CD82}"/>
    <cellStyle name="Comma 2 2 10" xfId="276" xr:uid="{0A8CE18A-5D2B-42B4-ADD7-C28D9881E636}"/>
    <cellStyle name="Comma 2 2 10 2" xfId="420" xr:uid="{BB489F84-9D32-497B-8E44-55E7A9D25DA8}"/>
    <cellStyle name="Comma 2 2 10 2 2" xfId="607" xr:uid="{08535A54-42E7-4BE1-9C66-EFC1A8F1BC54}"/>
    <cellStyle name="Comma 2 2 10 3" xfId="541" xr:uid="{B39D1788-34ED-48FD-81B3-FCA1FA1C7857}"/>
    <cellStyle name="Comma 2 2 11" xfId="215" xr:uid="{2654A5AD-E4C0-4793-AF9C-6D36CAA86A9E}"/>
    <cellStyle name="Comma 2 2 11 2" xfId="500" xr:uid="{2ED82775-5D1D-4307-9193-F7029134BB29}"/>
    <cellStyle name="Comma 2 2 11 3" xfId="220" xr:uid="{11BE1DD9-61E9-4063-9229-C570B8AAE4D0}"/>
    <cellStyle name="Comma 2 2 12" xfId="749" xr:uid="{7873CA4C-D208-4686-AC7B-3E06F70FBA08}"/>
    <cellStyle name="Comma 2 2 2" xfId="59" xr:uid="{7D19A4A6-639D-48A6-A759-7B8E274F4CF4}"/>
    <cellStyle name="Comma 2 2 2 2" xfId="86" xr:uid="{CCB78441-E4BB-4210-B32B-3D51DC0F2AF1}"/>
    <cellStyle name="Comma 2 2 2 2 2" xfId="578" xr:uid="{572A80AC-4E65-4977-9561-EC1225DF7A30}"/>
    <cellStyle name="Comma 2 2 2 2 3" xfId="365" xr:uid="{4FAFC64A-789A-41F0-A650-C2987FF4A0F4}"/>
    <cellStyle name="Comma 2 2 2 3" xfId="540" xr:uid="{3419B8CE-78ED-4978-BF4C-8F961F150324}"/>
    <cellStyle name="Comma 2 2 2 4" xfId="145" xr:uid="{B42308F1-7E56-4FB2-8C3A-65786ACE9F70}"/>
    <cellStyle name="Comma 2 2 3" xfId="366" xr:uid="{C2774266-CB7D-434D-BBD5-B13D95297359}"/>
    <cellStyle name="Comma 2 2 3 2" xfId="579" xr:uid="{9F258627-3B0A-47B0-BD5B-40A2C0A79990}"/>
    <cellStyle name="Comma 2 2 4" xfId="501" xr:uid="{212CFB66-C74E-4E24-B114-E232DD9672CD}"/>
    <cellStyle name="Comma 2 2 5" xfId="221" xr:uid="{570323BE-2C84-414F-8277-0DC182E15D05}"/>
    <cellStyle name="Comma 2 2 6" xfId="181" xr:uid="{DFF0A67C-9CAF-4351-8D1E-13CB4201AA23}"/>
    <cellStyle name="Comma 2 2 7" xfId="165" xr:uid="{616BB122-69ED-4671-993E-EBE32B332530}"/>
    <cellStyle name="Comma 2 2 8" xfId="665" xr:uid="{92645C32-3E46-425A-A877-182D040E62AB}"/>
    <cellStyle name="Comma 2 2 9" xfId="130" xr:uid="{638586A3-4C1E-4B32-BC57-4F78369A394D}"/>
    <cellStyle name="Comma 2 24" xfId="394" xr:uid="{B326470A-AEA5-4D82-8F03-958DE19B345A}"/>
    <cellStyle name="Comma 2 24 2" xfId="587" xr:uid="{9F57A684-B412-4EA4-9396-9888DE0BDE93}"/>
    <cellStyle name="Comma 2 3" xfId="32" xr:uid="{2A9EBDC1-13F9-436C-BA17-36AF40A81A67}"/>
    <cellStyle name="Comma 2 3 2" xfId="87" xr:uid="{CC68687B-FF3C-4E9E-8F9A-CB865F226DC4}"/>
    <cellStyle name="Comma 2 3 2 2" xfId="644" xr:uid="{AE26BE9A-FDA7-4384-88F8-898E992A2BE8}"/>
    <cellStyle name="Comma 2 3 2 3" xfId="480" xr:uid="{D7D60F4F-2EF0-48D3-A267-AFB0AF57A716}"/>
    <cellStyle name="Comma 2 3 3" xfId="537" xr:uid="{0B4C1A19-F5FC-4B6D-9486-46C7188BB73C}"/>
    <cellStyle name="Comma 2 3 4" xfId="273" xr:uid="{F69430B4-C296-49BD-912B-4E92BFEEC7BB}"/>
    <cellStyle name="Comma 2 3 5" xfId="702" xr:uid="{18DBC12B-4FA5-42F1-9AE7-9AF8C5333CC8}"/>
    <cellStyle name="Comma 2 3 6" xfId="203" xr:uid="{93421D03-61C1-41CB-9B28-6D7B082DC92C}"/>
    <cellStyle name="Comma 2 4" xfId="50" xr:uid="{0F2A1749-AD3D-44E9-8EDF-BE9F06C70A81}"/>
    <cellStyle name="Comma 2 4 2" xfId="588" xr:uid="{5B00B844-8E48-409D-BF5E-7950649F615E}"/>
    <cellStyle name="Comma 2 4 3" xfId="397" xr:uid="{14A0B0EA-427E-4DF3-984E-63C17B11F6AA}"/>
    <cellStyle name="Comma 2 5" xfId="33" xr:uid="{8CFED9EB-FA17-4205-A70F-FF375A058478}"/>
    <cellStyle name="Comma 2 6" xfId="748" xr:uid="{A1B602BF-25F1-47F7-BEFF-DC5113993238}"/>
    <cellStyle name="Comma 2 7" xfId="9" xr:uid="{ED0EC44D-7435-4B2B-9A6D-08724317C3BD}"/>
    <cellStyle name="Comma 2 9 4" xfId="435" xr:uid="{BCF9214A-2E2B-4299-B0BB-7B82928C0C42}"/>
    <cellStyle name="Comma 20" xfId="26" xr:uid="{8BD8D53B-1EA6-4C6A-A38C-048A5305CD36}"/>
    <cellStyle name="Comma 3" xfId="10" xr:uid="{E8992B52-DA2F-429B-9899-DBA995662BDB}"/>
    <cellStyle name="Comma 3 10" xfId="490" xr:uid="{AD25F1DA-4348-4F73-ADFC-59578B4FB924}"/>
    <cellStyle name="Comma 3 10 2" xfId="398" xr:uid="{439493D3-6FE0-42E1-AB94-6BA9729B8B55}"/>
    <cellStyle name="Comma 3 10 2 2" xfId="589" xr:uid="{602A1B71-BA77-49B4-B379-8163497C3CA1}"/>
    <cellStyle name="Comma 3 10 3" xfId="651" xr:uid="{F9DFE713-7C2F-4680-96AB-E25CA73F2C71}"/>
    <cellStyle name="Comma 3 11" xfId="102" xr:uid="{2611E948-7191-4A6E-B0C2-33916DE94D12}"/>
    <cellStyle name="Comma 3 12" xfId="434" xr:uid="{9310445C-F13D-4A71-802F-9108C6FD5CBF}"/>
    <cellStyle name="Comma 3 15" xfId="240" xr:uid="{BC916636-9059-41AC-A923-813DDC8E4151}"/>
    <cellStyle name="Comma 3 15 2" xfId="262" xr:uid="{E499EEC9-0AF2-4635-9632-6AD83D6DDAB6}"/>
    <cellStyle name="Comma 3 15 2 2" xfId="528" xr:uid="{CD3360D9-1580-41AA-A6F2-DD3AEED39EB9}"/>
    <cellStyle name="Comma 3 15 3" xfId="514" xr:uid="{AFD707EE-C929-4364-AC45-31C55B0E048E}"/>
    <cellStyle name="Comma 3 2" xfId="88" xr:uid="{6BE129C7-960D-49F1-8FD0-16131BE75291}"/>
    <cellStyle name="Comma 3 2 2" xfId="279" xr:uid="{0381A7E9-72AD-48C7-9E89-1D48E14B89C5}"/>
    <cellStyle name="Comma 3 2 2 2" xfId="544" xr:uid="{5DED3598-1B4A-47AB-8BCA-59EC65CE4AEE}"/>
    <cellStyle name="Comma 3 2 3" xfId="364" xr:uid="{6532BEB1-B8B5-4655-8FF1-99DDECCA29B1}"/>
    <cellStyle name="Comma 3 2 3 2" xfId="577" xr:uid="{CAC984ED-B6F0-42D0-91FB-2750210390C1}"/>
    <cellStyle name="Comma 3 2 4" xfId="412" xr:uid="{532CE2DA-26B1-4613-8DAE-C02B27053A32}"/>
    <cellStyle name="Comma 3 2 4 2" xfId="600" xr:uid="{DE7BCD3D-1BEA-41A7-8143-59CB7F26A468}"/>
    <cellStyle name="Comma 3 2 5" xfId="543" xr:uid="{B2B29C11-FB59-4B28-AE88-0B459501035E}"/>
    <cellStyle name="Comma 3 2 6" xfId="488" xr:uid="{11A93E9F-7668-4E25-A4DE-81E62F493B40}"/>
    <cellStyle name="Comma 3 2 6 2" xfId="650" xr:uid="{8D0D5284-CD6A-40DB-8C5E-4F3725095BA7}"/>
    <cellStyle name="Comma 3 2 7" xfId="278" xr:uid="{5B64E34B-9CA3-44D4-95DD-982DD1349ED0}"/>
    <cellStyle name="Comma 3 2 8" xfId="207" xr:uid="{9D706054-CC8D-43CD-9C1B-F906521962EB}"/>
    <cellStyle name="Comma 3 2 9" xfId="138" xr:uid="{0434B5F5-DD30-4E1B-B0C6-38040B8ED612}"/>
    <cellStyle name="Comma 3 3" xfId="89" xr:uid="{4D36DB52-5D9E-4276-9BD8-9E0CBBE409E1}"/>
    <cellStyle name="Comma 3 3 2" xfId="483" xr:uid="{9968267A-D673-4279-A666-9AF09B09A38E}"/>
    <cellStyle name="Comma 3 3 2 2" xfId="646" xr:uid="{F5D18D93-C7BC-46B2-AE27-75604A819137}"/>
    <cellStyle name="Comma 3 3 3" xfId="545" xr:uid="{4CA8E78A-9594-4DB3-9F6E-CAFEC28BB458}"/>
    <cellStyle name="Comma 3 3 4" xfId="671" xr:uid="{9E47B134-6B0D-458A-B0D6-CB43E9CCA6AD}"/>
    <cellStyle name="Comma 3 3 5" xfId="280" xr:uid="{87465E35-4DFB-4ECC-9CFF-9129A877FF0F}"/>
    <cellStyle name="Comma 3 4" xfId="70" xr:uid="{C5D86551-83BD-41E9-BFF6-BC869F6F20D1}"/>
    <cellStyle name="Comma 3 4 2" xfId="542" xr:uid="{EDC15A27-E301-470D-B26E-292ACCA13C19}"/>
    <cellStyle name="Comma 3 4 3" xfId="392" xr:uid="{3B8CB909-A34A-4D16-B9BD-DB83F129A586}"/>
    <cellStyle name="Comma 3 4 3 2" xfId="586" xr:uid="{09D623B7-4CF0-47BF-9D20-104A948936F9}"/>
    <cellStyle name="Comma 3 4 4" xfId="678" xr:uid="{C1EBF2E8-8BA5-4D32-AC13-B5625E5887CD}"/>
    <cellStyle name="Comma 3 4 5" xfId="277" xr:uid="{F4348BE7-D384-4AFA-B77B-3B4E5804EBB2}"/>
    <cellStyle name="Comma 3 5" xfId="36" xr:uid="{BA5457ED-C95B-47A1-BDE2-DD871819C65B}"/>
    <cellStyle name="Comma 3 5 2" xfId="565" xr:uid="{8AE2A76D-AACA-4C93-8A85-AE2BCB32A85B}"/>
    <cellStyle name="Comma 3 5 3" xfId="687" xr:uid="{7DCC1DDC-D85A-4245-9805-01DAC7C2B73C}"/>
    <cellStyle name="Comma 3 5 4" xfId="346" xr:uid="{04F33AF0-0344-433E-8C93-3873237278DE}"/>
    <cellStyle name="Comma 3 6" xfId="373" xr:uid="{E39C6FEF-B9B9-43F9-8ED6-BC96AD4BC296}"/>
    <cellStyle name="Comma 3 6 2" xfId="582" xr:uid="{D9B35155-7B1B-48EC-8FC4-D01BA026D64A}"/>
    <cellStyle name="Comma 3 6 3" xfId="697" xr:uid="{4E258A51-ED3C-460D-B2FC-D5FFEA741C2B}"/>
    <cellStyle name="Comma 3 7" xfId="497" xr:uid="{62901021-CFA4-429D-9D32-2BA3B3ECC88E}"/>
    <cellStyle name="Comma 3 8" xfId="217" xr:uid="{3EDA4DD0-28C8-4D2A-90A6-4F1C9C1DD1D3}"/>
    <cellStyle name="Comma 3 9" xfId="177" xr:uid="{65A3A172-E9DD-4C81-B01A-00E6E52D26B8}"/>
    <cellStyle name="Comma 39 3" xfId="426" xr:uid="{299CF3BF-C7B1-4E58-A7DC-97EE85C42CDC}"/>
    <cellStyle name="Comma 39 3 2" xfId="610" xr:uid="{DD0F61AA-09BA-4B92-B764-890B46430A26}"/>
    <cellStyle name="Comma 4" xfId="41" xr:uid="{6577999A-870F-4F4B-B0A2-99F92C10A956}"/>
    <cellStyle name="Comma 4 12" xfId="254" xr:uid="{21357F05-5C68-40C2-80F5-D8E378FCE4B0}"/>
    <cellStyle name="Comma 4 12 2" xfId="521" xr:uid="{83FC3277-0D4E-4A8B-990F-D112581AC4F3}"/>
    <cellStyle name="Comma 4 13" xfId="424" xr:uid="{59863A5E-3F34-498F-84A1-D9008526B957}"/>
    <cellStyle name="Comma 4 13 2" xfId="609" xr:uid="{848F19D4-A280-46E2-8738-F1E89870160B}"/>
    <cellStyle name="Comma 4 13 4 2" xfId="386" xr:uid="{5EEB8A0C-A376-4C84-B93B-C167DC72D78E}"/>
    <cellStyle name="Comma 4 13 4 2 2" xfId="584" xr:uid="{1E4546DC-6EB9-472E-999D-C5DB7EE7CE31}"/>
    <cellStyle name="Comma 4 14 2" xfId="444" xr:uid="{AF863DE7-B561-4E14-9AD8-B214E1344443}"/>
    <cellStyle name="Comma 4 14 2 2" xfId="621" xr:uid="{CC0B60A2-4C7E-4EE0-8D78-AE067FCCD3FB}"/>
    <cellStyle name="Comma 4 2" xfId="49" xr:uid="{D9ABA4B5-1F0B-4218-AE28-018383FCD08D}"/>
    <cellStyle name="Comma 4 2 2" xfId="113" xr:uid="{F7095278-9130-425C-9762-253ED24401E3}"/>
    <cellStyle name="Comma 4 2 2 2" xfId="125" xr:uid="{76532C51-33DF-49A9-9996-10D498001938}"/>
    <cellStyle name="Comma 4 2 2 2 2" xfId="595" xr:uid="{248D0004-B906-4823-9B1B-89AE575EEE8C}"/>
    <cellStyle name="Comma 4 2 2 3" xfId="679" xr:uid="{8FD74A94-9AA0-4126-A3F8-CA3294B5B220}"/>
    <cellStyle name="Comma 4 2 3" xfId="440" xr:uid="{616D31D6-D83B-4C3E-925F-3C844D2C2817}"/>
    <cellStyle name="Comma 4 2 3 2" xfId="618" xr:uid="{9F191368-E231-4E2B-9A5E-547F9D76C9FA}"/>
    <cellStyle name="Comma 4 2 3 3" xfId="688" xr:uid="{1F80ADDB-8547-4006-BCF8-EF648A20A579}"/>
    <cellStyle name="Comma 4 2 3 3 2" xfId="249" xr:uid="{868EDE67-0C40-4EC8-BD1A-F4EBA91147AD}"/>
    <cellStyle name="Comma 4 2 3 3 2 2" xfId="518" xr:uid="{0AC7FAB7-6327-46FE-9B11-14EE213EE3B2}"/>
    <cellStyle name="Comma 4 2 4" xfId="547" xr:uid="{E248DA71-FA62-4C12-87BF-250F5EBF8A72}"/>
    <cellStyle name="Comma 4 2 4 2" xfId="698" xr:uid="{D444F6AC-9946-4586-BE67-32752405185E}"/>
    <cellStyle name="Comma 4 2 5" xfId="282" xr:uid="{1F34199E-C941-45FC-A8D2-F4B39A1C2B9D}"/>
    <cellStyle name="Comma 4 2 6" xfId="672" xr:uid="{F71EA0C3-1679-408F-900A-AEEF05D1EB0D}"/>
    <cellStyle name="Comma 4 2 7" xfId="111" xr:uid="{A113F3E9-D603-4AA0-982A-CC248513C57A}"/>
    <cellStyle name="Comma 4 26" xfId="251" xr:uid="{379891BA-FC40-4C6D-A9F1-45111756461D}"/>
    <cellStyle name="Comma 4 26 2" xfId="520" xr:uid="{A0530CF0-3962-470A-A8B1-2A103F76FD3B}"/>
    <cellStyle name="Comma 4 27 2" xfId="225" xr:uid="{AF8FF18D-9ED2-41F9-959E-D7079F3A8D7C}"/>
    <cellStyle name="Comma 4 27 2 2" xfId="505" xr:uid="{1A1B1C76-9F0A-42C1-810F-7219C276302C}"/>
    <cellStyle name="Comma 4 3" xfId="57" xr:uid="{E8164DC0-7DA7-453C-8BC7-416A4C2FE717}"/>
    <cellStyle name="Comma 4 3 2" xfId="119" xr:uid="{C2ED9938-422E-44FF-8DF3-9261954E0EE5}"/>
    <cellStyle name="Comma 4 3 2 2" xfId="590" xr:uid="{FC9343B2-F5E5-4B30-835A-AE71493B7F63}"/>
    <cellStyle name="Comma 4 3 2 3" xfId="399" xr:uid="{2B3526A5-D977-421E-BB1F-34F3CAC410CF}"/>
    <cellStyle name="Comma 4 3 2 4" xfId="695" xr:uid="{455841E4-3E6B-43BF-88A7-66291B0CDEDE}"/>
    <cellStyle name="Comma 4 3 3" xfId="546" xr:uid="{CF475B09-9F3E-4C31-A1D3-68B652C0D6DE}"/>
    <cellStyle name="Comma 4 3 4" xfId="281" xr:uid="{9EF5A425-6786-41D1-A0F2-BE204A68D0F6}"/>
    <cellStyle name="Comma 4 3 5" xfId="96" xr:uid="{8CF11BF4-FBAC-4D52-AF7B-C0C839D81F7D}"/>
    <cellStyle name="Comma 4 4" xfId="82" xr:uid="{8C8C680A-F0A5-4F44-80E3-CD0C8E99906A}"/>
    <cellStyle name="Comma 4 4 2" xfId="568" xr:uid="{A6D633B2-DC2C-4A55-8B5E-300EE3C1BC1B}"/>
    <cellStyle name="Comma 4 4 3" xfId="353" xr:uid="{806ACC3C-BAD0-4666-8125-8DDB3DB74604}"/>
    <cellStyle name="Comma 4 4 4" xfId="660" xr:uid="{37B4A28B-5734-473D-945A-101D6C25E751}"/>
    <cellStyle name="Comma 4 4 5" xfId="105" xr:uid="{FE63265E-0BA9-42EA-BCA7-F912E7454B82}"/>
    <cellStyle name="Comma 4 5" xfId="408" xr:uid="{2A8698C0-8CB1-45A3-B344-B8C7B84B5380}"/>
    <cellStyle name="Comma 4 5 2" xfId="596" xr:uid="{BB906382-0CCF-4048-8198-BAA04F72EFA0}"/>
    <cellStyle name="Comma 4 5 9" xfId="189" xr:uid="{3C9D1392-610F-4122-9172-11AFCACB82ED}"/>
    <cellStyle name="Comma 4 6" xfId="525" xr:uid="{D0A91273-A3AC-4EFD-A785-FFF7E856A4C2}"/>
    <cellStyle name="Comma 4 7" xfId="258" xr:uid="{291AF137-FB38-4F0C-9668-B30C9EA04830}"/>
    <cellStyle name="Comma 4 8" xfId="183" xr:uid="{6332F46B-6074-4695-B031-9BAD37C03D95}"/>
    <cellStyle name="Comma 4 9" xfId="95" xr:uid="{E6D2E1A7-560F-4ABA-9F6E-6A855FB9CC31}"/>
    <cellStyle name="Comma 5" xfId="39" xr:uid="{24040C44-A50C-41DB-BD07-E2706364448A}"/>
    <cellStyle name="Comma 5 10" xfId="662" xr:uid="{FC29A66F-4B7B-43B4-A14F-E0AF8685F111}"/>
    <cellStyle name="Comma 5 11" xfId="265" xr:uid="{A60C843E-6343-4647-B909-2B4124E280C4}"/>
    <cellStyle name="Comma 5 11 2" xfId="227" xr:uid="{E054BCDA-C9F7-40CB-BCD5-A9F78F578711}"/>
    <cellStyle name="Comma 5 11 2 2" xfId="507" xr:uid="{299940EA-FD89-487E-95C4-A2C9D8ACA7D4}"/>
    <cellStyle name="Comma 5 11 3" xfId="530" xr:uid="{DEB7AD1C-6687-4685-9A74-C67A8551265D}"/>
    <cellStyle name="Comma 5 12" xfId="161" xr:uid="{522CD5E2-E054-4054-9150-9D7D69D7543B}"/>
    <cellStyle name="Comma 5 13" xfId="703" xr:uid="{B29CDDDA-33CD-4F16-A7CF-F94B71E71372}"/>
    <cellStyle name="Comma 5 2" xfId="127" xr:uid="{69902EFD-FC16-4DA8-8DB3-726F6ADDCDB5}"/>
    <cellStyle name="Comma 5 2 2" xfId="284" xr:uid="{AF10E91C-62A7-4650-AABA-A97D21FDE758}"/>
    <cellStyle name="Comma 5 2 2 2" xfId="549" xr:uid="{FAA16B1A-3C0A-4452-94CB-3ADF8C35BD4A}"/>
    <cellStyle name="Comma 5 2 3" xfId="356" xr:uid="{2D2EFB5E-C72F-4413-9C6E-ED3CD5ACA5CD}"/>
    <cellStyle name="Comma 5 2 3 2" xfId="571" xr:uid="{7C3E2204-4F4D-4DB8-865C-AA9BD5DF6EAC}"/>
    <cellStyle name="Comma 5 2 4" xfId="526" xr:uid="{EB27F820-E5C7-4C42-92AA-4B0170CE4827}"/>
    <cellStyle name="Comma 5 2 4 2" xfId="235" xr:uid="{2D7658BF-7366-40B2-A444-09C9E32EE71D}"/>
    <cellStyle name="Comma 5 2 4 2 2" xfId="513" xr:uid="{D13133B3-954F-4E43-A001-E7C10DB56029}"/>
    <cellStyle name="Comma 5 2 5" xfId="259" xr:uid="{51C38958-A2BB-4210-B66E-FB29BB872877}"/>
    <cellStyle name="Comma 5 2 6" xfId="210" xr:uid="{653911DA-59BC-4430-BC0E-7D465508C0B0}"/>
    <cellStyle name="Comma 5 3" xfId="84" xr:uid="{C932F486-4C3F-401C-ACAF-784B077D7E21}"/>
    <cellStyle name="Comma 5 3 2" xfId="389" xr:uid="{70665BCC-20AA-451F-961C-13E7F97C568D}"/>
    <cellStyle name="Comma 5 3 2 2" xfId="585" xr:uid="{63E4989F-3C8B-4BFC-B67C-BF42FB6EDC76}"/>
    <cellStyle name="Comma 5 3 3" xfId="548" xr:uid="{B2F7D3C8-6AD2-4395-B32C-6B9A96584F0A}"/>
    <cellStyle name="Comma 5 3 4" xfId="283" xr:uid="{5B724B88-1CDD-4F8D-8858-EC34EAA9B6F2}"/>
    <cellStyle name="Comma 5 3 5" xfId="124" xr:uid="{E0AA2209-B93A-4901-9598-C92D29786BCA}"/>
    <cellStyle name="Comma 5 4" xfId="148" xr:uid="{C4F5DD98-E5B6-4EB5-B7CE-FA2840602096}"/>
    <cellStyle name="Comma 5 4 2" xfId="574" xr:uid="{9F926668-BAC5-4978-A4FF-7AD3E3F38452}"/>
    <cellStyle name="Comma 5 4 3" xfId="359" xr:uid="{FCA456E9-69C5-4C37-B00A-4B3B7357019D}"/>
    <cellStyle name="Comma 5 5" xfId="442" xr:uid="{7BC57147-70AB-49FA-A41D-BCB378346D7B}"/>
    <cellStyle name="Comma 5 5 2" xfId="619" xr:uid="{9291756A-AE04-4785-BE86-67C80E34A642}"/>
    <cellStyle name="Comma 5 6" xfId="527" xr:uid="{57C38F6C-B378-425B-AD59-19CECF483484}"/>
    <cellStyle name="Comma 5 7" xfId="472" xr:uid="{5B9AD1FB-2590-49A3-A215-E3979CD0C264}"/>
    <cellStyle name="Comma 5 7 2" xfId="639" xr:uid="{2D01F2A0-C66A-4549-9D61-4772FA6368EB}"/>
    <cellStyle name="Comma 5 8" xfId="260" xr:uid="{5941416F-7942-423F-B2D5-4AFA25962970}"/>
    <cellStyle name="Comma 5 9" xfId="195" xr:uid="{CE206138-E7AE-4E07-BB15-6F0A2417EE6F}"/>
    <cellStyle name="Comma 51" xfId="465" xr:uid="{E056865D-AB7B-438A-A7D3-7E7C0ABAE5A1}"/>
    <cellStyle name="Comma 51 2" xfId="637" xr:uid="{EBD2D241-633A-4760-8F5B-51FA740EBB68}"/>
    <cellStyle name="Comma 53" xfId="466" xr:uid="{C36CA8B7-2C3E-4C9D-8218-A29A7E780892}"/>
    <cellStyle name="Comma 53 2" xfId="638" xr:uid="{0F8EC886-7B5D-4DAC-9D67-CD3046B59D52}"/>
    <cellStyle name="Comma 57 3 2 2" xfId="226" xr:uid="{2C1B38A6-4F1D-4A07-8DA0-06E4A54A297E}"/>
    <cellStyle name="Comma 57 3 2 2 2" xfId="506" xr:uid="{3640E1E3-20AC-47AF-AE29-28CC372E4079}"/>
    <cellStyle name="Comma 6" xfId="47" xr:uid="{C663FFE6-3E75-4859-81AF-78C03629FD21}"/>
    <cellStyle name="Comma 6 2" xfId="164" xr:uid="{0FFBF4E5-1E2E-4C0F-86A3-E36CA95D9A4B}"/>
    <cellStyle name="Comma 6 2 2" xfId="551" xr:uid="{C1A8AB9E-249E-4B67-9FE6-BF622A9B4DA2}"/>
    <cellStyle name="Comma 6 2 3" xfId="286" xr:uid="{02EDAA1E-E35F-4DA0-8CDA-A78B6B6E7683}"/>
    <cellStyle name="Comma 6 3" xfId="358" xr:uid="{E5111A32-AB43-4C40-B36C-7809BAB3544F}"/>
    <cellStyle name="Comma 6 3 2" xfId="573" xr:uid="{1113FD3B-F57D-4BBF-8B5C-7D020E54B941}"/>
    <cellStyle name="Comma 6 4" xfId="460" xr:uid="{C78A9058-1ED4-489B-8FB6-08324EE35D78}"/>
    <cellStyle name="Comma 6 4 2" xfId="632" xr:uid="{9159FB39-478A-4453-B81C-F0A037D352BD}"/>
    <cellStyle name="Comma 6 5" xfId="550" xr:uid="{5C84EB17-5308-4D44-BE97-BA5B12E4B250}"/>
    <cellStyle name="Comma 6 6" xfId="285" xr:uid="{B1CA8F9F-0835-48FF-AD32-D95944980210}"/>
    <cellStyle name="Comma 6 7" xfId="411" xr:uid="{093CC753-96A1-4CAC-9DBD-3ABC4103922F}"/>
    <cellStyle name="Comma 6 7 2" xfId="599" xr:uid="{7A2C00F5-3123-4E75-8E28-F35FB93600B9}"/>
    <cellStyle name="Comma 6 8" xfId="197" xr:uid="{8404DADC-89CC-435F-B159-6E67C359BCC4}"/>
    <cellStyle name="Comma 6 9" xfId="132" xr:uid="{E8B8C74A-F778-488E-B701-A1C868F578F9}"/>
    <cellStyle name="Comma 7" xfId="30" xr:uid="{7349494E-0490-4864-A0F4-CB30DF67F364}"/>
    <cellStyle name="Comma 7 2" xfId="121" xr:uid="{BC9174EA-DC5B-423F-BE83-7136AD0952FF}"/>
    <cellStyle name="Comma 7 2 2" xfId="467" xr:uid="{F332CF97-FD52-4C5A-8362-1CDCF2315FDD}"/>
    <cellStyle name="Comma 7 2 2 3" xfId="410" xr:uid="{C1E8ECB4-7F67-45C8-A529-F4B2DBCAF90A}"/>
    <cellStyle name="Comma 7 2 2 3 2" xfId="598" xr:uid="{AA5AF945-992C-4E57-8AFA-5116E01866CE}"/>
    <cellStyle name="Comma 7 2 3" xfId="553" xr:uid="{EAF6D9D3-989E-4721-A165-48D7740FD999}"/>
    <cellStyle name="Comma 7 2 4" xfId="288" xr:uid="{51BD46D2-D5F3-4633-B62B-A3948E61D566}"/>
    <cellStyle name="Comma 7 2 5" xfId="208" xr:uid="{3C45F28B-53E9-47C7-AF21-126FB8669AD3}"/>
    <cellStyle name="Comma 7 2 6" xfId="162" xr:uid="{25F675D4-9F66-431F-ACC2-14F2EFBB01B3}"/>
    <cellStyle name="Comma 7 3" xfId="375" xr:uid="{1D4E21F8-CFE7-4C8C-96A4-D9F27B389CE4}"/>
    <cellStyle name="Comma 7 4" xfId="481" xr:uid="{99DEA0E4-4434-4A49-8005-39A01C7237AB}"/>
    <cellStyle name="Comma 7 4 2" xfId="645" xr:uid="{65232775-498C-4E82-B0A9-58CD40E95741}"/>
    <cellStyle name="Comma 7 5" xfId="552" xr:uid="{1EA6A65A-5A74-4821-B894-49B78CEBE9F2}"/>
    <cellStyle name="Comma 7 6" xfId="287" xr:uid="{B8CB1034-FAC5-4DBD-8301-3C76EED97B35}"/>
    <cellStyle name="Comma 7 7" xfId="201" xr:uid="{FB9BF79B-CF18-4B91-AE12-46295287639B}"/>
    <cellStyle name="Comma 74" xfId="427" xr:uid="{0B7A1E78-2C7C-47EC-8AE0-D0EB952747C1}"/>
    <cellStyle name="Comma 74 2" xfId="611" xr:uid="{0F638294-2423-4F01-9C98-7C8B97394E44}"/>
    <cellStyle name="Comma 75" xfId="477" xr:uid="{A927F098-5C12-40E3-A84B-DEDF9ADC7C02}"/>
    <cellStyle name="Comma 75 2" xfId="642" xr:uid="{C4F86EC0-8A67-4FF9-851B-CDEAEE232954}"/>
    <cellStyle name="Comma 77" xfId="462" xr:uid="{266FEAF1-C5C6-481E-BCAC-A1A94CDF5483}"/>
    <cellStyle name="Comma 77 2" xfId="634" xr:uid="{18D76AAB-262B-437C-A991-F5DF3CE65777}"/>
    <cellStyle name="Comma 78 2" xfId="289" xr:uid="{496A0A23-D19A-42FD-AA21-54BF7937DD85}"/>
    <cellStyle name="Comma 78 2 2" xfId="290" xr:uid="{1AE1CCED-A3F7-4FDC-AF31-834705E361A0}"/>
    <cellStyle name="Comma 78 2 2 2" xfId="555" xr:uid="{2717D261-F3ED-44B5-8D2B-BE2AE1E69FA8}"/>
    <cellStyle name="Comma 78 2 3" xfId="416" xr:uid="{0C42DE8F-70A4-4962-847F-1BDBDC3FB513}"/>
    <cellStyle name="Comma 78 2 3 2" xfId="604" xr:uid="{75C01EEF-81A9-4D10-A332-427C97741743}"/>
    <cellStyle name="Comma 78 2 4" xfId="554" xr:uid="{6CB6836F-09AF-4308-B6B3-3A33DB2C0DAA}"/>
    <cellStyle name="Comma 8" xfId="61" xr:uid="{87BE904A-C6A7-4758-91DC-722995004084}"/>
    <cellStyle name="Comma 8 17" xfId="67" xr:uid="{89C1AD1C-D3BB-44FB-960A-923E2A1E2096}"/>
    <cellStyle name="Comma 8 2" xfId="456" xr:uid="{9D24C81B-789E-4A14-B76B-50B005A98D20}"/>
    <cellStyle name="Comma 8 2 2" xfId="630" xr:uid="{1E77D064-0D30-4C99-8BF6-4FD81A00BDA3}"/>
    <cellStyle name="Comma 8 3" xfId="556" xr:uid="{BDFE2BCB-3A5C-44DB-8FE6-D0E0A8E618DA}"/>
    <cellStyle name="Comma 8 4" xfId="291" xr:uid="{C402E051-5148-4BFC-9474-D73A280CD59C}"/>
    <cellStyle name="Comma 8 5" xfId="211" xr:uid="{B6731CCB-44C8-45F5-B4B1-CF3D97304501}"/>
    <cellStyle name="Comma 8 6" xfId="673" xr:uid="{190D58B8-2046-4ADF-84C8-34E13752DF17}"/>
    <cellStyle name="Comma 8 7" xfId="166" xr:uid="{87AC1E16-8E53-4449-BE92-C0EA191A325E}"/>
    <cellStyle name="Comma 83 3" xfId="385" xr:uid="{6EE2DFF0-BFA6-41B4-9B54-4FF6A70EE981}"/>
    <cellStyle name="Comma 83 3 2" xfId="583" xr:uid="{AC0CC6B3-0C29-4548-B233-B8969B30ECF0}"/>
    <cellStyle name="Comma 9" xfId="147" xr:uid="{A88D32C2-560C-42D6-B873-63DB600076E6}"/>
    <cellStyle name="Comma 9 2" xfId="293" xr:uid="{3F1652CC-E921-4474-897E-9CAB1FCEBF0F}"/>
    <cellStyle name="Comma 9 2 2" xfId="558" xr:uid="{A499429D-31A6-41BC-95C3-462CD1F7D304}"/>
    <cellStyle name="Comma 9 3" xfId="413" xr:uid="{7F7DB411-FE72-4F64-A622-6DBB02BF2B12}"/>
    <cellStyle name="Comma 9 3 2" xfId="601" xr:uid="{A72527EB-CE63-4CDE-9BC9-99E2D6672AA7}"/>
    <cellStyle name="Comma 9 4" xfId="557" xr:uid="{D16EBD0B-316B-42B8-A32D-DBAC7D200808}"/>
    <cellStyle name="Comma 9 5" xfId="292" xr:uid="{94F3AB1C-2056-40B8-BE66-BC428408E501}"/>
    <cellStyle name="Currency 2" xfId="8" xr:uid="{4F9057BE-4EE0-4008-AEB7-59412701130E}"/>
    <cellStyle name="Explanatory Text 2" xfId="715" xr:uid="{0815AA3F-B1CE-4A3B-9452-A8B5958062E0}"/>
    <cellStyle name="Followed Hyperlink" xfId="15" xr:uid="{546AF1A5-B84C-4963-AB17-F47C8A3E95EC}"/>
    <cellStyle name="Followed Hyperlink 2" xfId="104" xr:uid="{87DE9804-925F-450C-82C1-C964E0CF5286}"/>
    <cellStyle name="Followed Hyperlink 2 2" xfId="347" xr:uid="{C2D52527-5D3F-4455-8BC6-29CEDDE06DC1}"/>
    <cellStyle name="Followed Hyperlink 3" xfId="103" xr:uid="{E04607B3-9B7A-4C4A-B0C3-A76D2A27479A}"/>
    <cellStyle name="Good 2" xfId="40" xr:uid="{707B633E-8228-450C-B4E6-5D5EB4350E2A}"/>
    <cellStyle name="Heading 1 2" xfId="705" xr:uid="{C7F661C0-FBE8-45C3-8704-5B0B5316CB9D}"/>
    <cellStyle name="Heading 2 2" xfId="706" xr:uid="{064DA283-9AC4-4B0C-864F-C74206F6CC05}"/>
    <cellStyle name="Heading 3 2" xfId="707" xr:uid="{B216CC8F-7874-4022-8358-CB626389C7C3}"/>
    <cellStyle name="Heading 4 2" xfId="708" xr:uid="{972F1905-BFB6-4DD3-8D60-277571A24B0A}"/>
    <cellStyle name="Hyperlink" xfId="14" builtinId="8" customBuiltin="1"/>
    <cellStyle name="Hyperlink 12" xfId="108" xr:uid="{67B28556-D0E7-49A2-A1C4-695800D51AC6}"/>
    <cellStyle name="Hyperlink 2" xfId="16" xr:uid="{25C918CE-22A2-4A4B-875C-D4D726D3053E}"/>
    <cellStyle name="Hyperlink 2 2" xfId="56" xr:uid="{E02E45D2-35B6-42E5-BF35-271BEB726306}"/>
    <cellStyle name="Hyperlink 2 2 2" xfId="445" xr:uid="{B9E8AA24-3C67-4358-89B5-B8E8310E71DF}"/>
    <cellStyle name="Hyperlink 2 2 3" xfId="405" xr:uid="{9A199983-C310-44D7-B9FE-9C1A3979D5CB}"/>
    <cellStyle name="Hyperlink 2 2 4" xfId="348" xr:uid="{6BD0444A-DB89-451A-9B0C-B848758A51B8}"/>
    <cellStyle name="Hyperlink 2 2 5" xfId="114" xr:uid="{4B06F6EE-E9F2-4DCA-A76B-3370177628A8}"/>
    <cellStyle name="Hyperlink 2 3" xfId="112" xr:uid="{5D3D1168-5B5B-4725-82A6-92B07314B8D7}"/>
    <cellStyle name="Hyperlink 2 3 2" xfId="396" xr:uid="{5DA20A81-4910-4528-BB05-356A18606E72}"/>
    <cellStyle name="Hyperlink 2 4" xfId="154" xr:uid="{1E96AD93-8427-48A5-B587-462EBA395C76}"/>
    <cellStyle name="Hyperlink 2 5" xfId="101" xr:uid="{6B044711-E9AA-4481-A228-ABBFFE3E7BD8}"/>
    <cellStyle name="Hyperlink 2 8" xfId="245" xr:uid="{183E2A00-7425-4A6F-8EDC-E78D6837CDC6}"/>
    <cellStyle name="Hyperlink 3" xfId="25" xr:uid="{1F04F093-6F12-44CF-B414-3617169B081F}"/>
    <cellStyle name="Hyperlink 3 2" xfId="115" xr:uid="{24E9D012-270F-4EFC-9691-18FF4C6C825E}"/>
    <cellStyle name="Hyperlink 3 2 2" xfId="439" xr:uid="{EC26B9C5-CBDE-4CEF-AECC-74D57291CF07}"/>
    <cellStyle name="Hyperlink 3 2 3" xfId="659" xr:uid="{F9468117-53F9-4A3B-A9E9-654FE1E584A1}"/>
    <cellStyle name="Hyperlink 3 3" xfId="349" xr:uid="{F3D8AA44-F61B-4843-B4AD-83A2B85F4914}"/>
    <cellStyle name="Hyperlink 3 4" xfId="99" xr:uid="{64F33B47-62AA-469D-A850-24132D8D643C}"/>
    <cellStyle name="Hyperlink 3 9" xfId="244" xr:uid="{9AF98C5B-5094-42DF-A16A-D4C1EA080548}"/>
    <cellStyle name="Hyperlink 4" xfId="441" xr:uid="{BAD15A33-1E86-4FAB-839C-55A0E8F71031}"/>
    <cellStyle name="Hyperlink 5" xfId="387" xr:uid="{B8593480-CDC5-44DF-9481-D2625CA30898}"/>
    <cellStyle name="Hyperlink 7" xfId="406" xr:uid="{06916BFD-83CC-42BE-9B6B-85F880143525}"/>
    <cellStyle name="Input 2" xfId="237" xr:uid="{FA6B76B0-7A6F-4D36-B593-722BFA4EB173}"/>
    <cellStyle name="Linked Cell 2" xfId="711" xr:uid="{769F7C0C-A703-41C3-A85C-614DB49E6F58}"/>
    <cellStyle name="Neutral 2" xfId="234" xr:uid="{02281C8F-0C3A-4A88-AFEB-7EB3295F30C5}"/>
    <cellStyle name="Normal" xfId="0" builtinId="0"/>
    <cellStyle name="Normal - Style1 2" xfId="71" xr:uid="{1696BA6A-4D4E-4A25-B9B4-689CCBD42347}"/>
    <cellStyle name="Normal 10" xfId="69" xr:uid="{506E3A40-B143-44E4-B21B-F2AAAD7AF30E}"/>
    <cellStyle name="Normal 10 2" xfId="75" xr:uid="{F75E0B91-33AD-4B34-BD8A-9BA3A6B02482}"/>
    <cellStyle name="Normal 10 2 2" xfId="419" xr:uid="{3329E59E-7F7C-459A-86D6-D7B8C9BC54E9}"/>
    <cellStyle name="Normal 10 2 2 2" xfId="606" xr:uid="{635C0508-5D43-41DD-BBB1-FCE1704AB36C}"/>
    <cellStyle name="Normal 10 2 3" xfId="560" xr:uid="{09E6A0F5-2F7B-47A1-AF8F-B399C84CE075}"/>
    <cellStyle name="Normal 10 2 4" xfId="295" xr:uid="{0499CABC-23C4-4D56-829B-A5CD13884951}"/>
    <cellStyle name="Normal 10 2 5" xfId="120" xr:uid="{AED659FD-F03C-4155-96F5-25E49D484EF2}"/>
    <cellStyle name="Normal 10 2 9" xfId="191" xr:uid="{C0E67C49-7192-4803-BDD4-E3866B81D7B2}"/>
    <cellStyle name="Normal 10 3" xfId="294" xr:uid="{A636FBDD-3ABA-4502-8A04-8A37BD223C35}"/>
    <cellStyle name="Normal 10 3 2" xfId="559" xr:uid="{B8D4ABAD-5E31-40FB-A1D3-E5CAD1D82A50}"/>
    <cellStyle name="Normal 10 3 2 2 3" xfId="173" xr:uid="{0F51730A-7E9A-4BA6-9104-F6506C33E659}"/>
    <cellStyle name="Normal 10 4" xfId="489" xr:uid="{7ADCC6C0-C5C1-4B8F-9101-54FD0CEDF94E}"/>
    <cellStyle name="Normal 10 4 2" xfId="699" xr:uid="{6B5782E5-6218-49A6-8475-CB3AC33A0532}"/>
    <cellStyle name="Normal 10 5" xfId="447" xr:uid="{6F6973AE-161F-4CDB-9BF9-7E3822FFCC10}"/>
    <cellStyle name="Normal 10 5 2" xfId="486" xr:uid="{D63FE17E-2832-47D8-AC0A-DF948931FDBD}"/>
    <cellStyle name="Normal 10 5 3" xfId="623" xr:uid="{4CC9BA00-0D69-4515-B2A6-00851DE805A2}"/>
    <cellStyle name="Normal 10 6" xfId="503" xr:uid="{8EEFB852-1EF8-4AC3-B1C6-42BB69DEDB2C}"/>
    <cellStyle name="Normal 10 7" xfId="223" xr:uid="{42EB7DE7-5FB4-4CA9-84AA-3FBDA32084B6}"/>
    <cellStyle name="Normal 10 8" xfId="196" xr:uid="{5DE0584E-BD45-4D08-A468-6E323FEC83FA}"/>
    <cellStyle name="Normal 10 9" xfId="163" xr:uid="{04F06656-1927-48C1-BA77-184EC5942BE0}"/>
    <cellStyle name="Normal 10_06-2019  Reconciliation" xfId="296" xr:uid="{382C1DDC-C23F-4398-BC17-C28E7F7115E8}"/>
    <cellStyle name="Normal 104" xfId="243" xr:uid="{1C4C816C-3A3C-4BD1-9E98-4FD158BA1410}"/>
    <cellStyle name="Normal 104 2" xfId="516" xr:uid="{B80BD6B9-67A3-47AA-BACD-F44DD9960391}"/>
    <cellStyle name="Normal 11" xfId="46" xr:uid="{10E527FA-90BA-4A67-9550-C0D78DBBA7E1}"/>
    <cellStyle name="Normal 11 2" xfId="131" xr:uid="{54C03E45-46FF-4D5C-B421-EE12A4ED52FF}"/>
    <cellStyle name="Normal 11 2 2" xfId="297" xr:uid="{27893A5B-666B-4805-8982-213070B7DD80}"/>
    <cellStyle name="Normal 11 2 3" xfId="205" xr:uid="{CB510AC9-FF16-45FF-98B0-74CE7A433861}"/>
    <cellStyle name="Normal 11 3" xfId="407" xr:uid="{F3642E6A-D873-4937-BA46-E3E7A3822D6E}"/>
    <cellStyle name="Normal 11 4" xfId="239" xr:uid="{15A679B2-35D9-4DE7-9761-822F43BE1F6D}"/>
    <cellStyle name="Normal 11 5" xfId="198" xr:uid="{236852E5-C49A-457B-B700-0D752CCF46BB}"/>
    <cellStyle name="Normal 11 6" xfId="176" xr:uid="{DC05F072-4655-4C3A-9A5C-7E3E96DF9782}"/>
    <cellStyle name="Normal 11 7" xfId="261" xr:uid="{B669EEE3-CDD0-42EB-A513-37A2D5720CD0}"/>
    <cellStyle name="Normal 110" xfId="182" xr:uid="{BB625098-1CF3-401C-B789-59D819FE47AF}"/>
    <cellStyle name="Normal 111" xfId="184" xr:uid="{E3F4F8C3-E61A-454E-B713-371D147D8BDE}"/>
    <cellStyle name="Normal 112" xfId="188" xr:uid="{D1FFC6EB-E06B-4730-B298-16784D8D2581}"/>
    <cellStyle name="Normal 116" xfId="746" xr:uid="{31441945-7AB4-4BF4-AC56-4A2960165B7A}"/>
    <cellStyle name="Normal 12" xfId="43" xr:uid="{CCFE9ED8-4E97-4A39-8A07-5EFA25DC97DA}"/>
    <cellStyle name="Normal 12 2" xfId="144" xr:uid="{7EEBD861-0393-4EA5-A359-5B3C49590412}"/>
    <cellStyle name="Normal 12 2 2" xfId="298" xr:uid="{28FCB1F3-A4B2-48FE-8A8C-AAEC29FBCD26}"/>
    <cellStyle name="Normal 12 3" xfId="449" xr:uid="{E791475C-6FCC-46EB-A9B4-D6A3F6CA1CA8}"/>
    <cellStyle name="Normal 12 3 2" xfId="625" xr:uid="{91C4ADC3-C9FC-47E3-ABA7-2BA9B6E41CE6}"/>
    <cellStyle name="Normal 12 3 3" xfId="739" xr:uid="{F5193724-CBF1-4F4B-9D8C-19E4B21DF9FF}"/>
    <cellStyle name="Normal 12 4" xfId="232" xr:uid="{A48CFC1F-4D5D-47DD-94E5-F4D15E2663AC}"/>
    <cellStyle name="Normal 12 5" xfId="199" xr:uid="{FD6E6272-8350-468D-A25B-E5579CEE7D89}"/>
    <cellStyle name="Normal 125" xfId="475" xr:uid="{7691CA7F-AF42-4F52-8D24-2B8B493E35C8}"/>
    <cellStyle name="Normal 125 2" xfId="641" xr:uid="{2E57AE0C-4D74-456F-8AF7-0A0ED3523FE8}"/>
    <cellStyle name="Normal 125 3" xfId="299" xr:uid="{E9B869EB-6ACA-44D2-BD11-55928FFB63C6}"/>
    <cellStyle name="Normal 125 3 2" xfId="561" xr:uid="{2CFF2198-397D-4061-9342-8CC8470321AB}"/>
    <cellStyle name="Normal 13" xfId="45" xr:uid="{A0538D6D-8E5A-4475-899B-CD53CA488F4D}"/>
    <cellStyle name="Normal 13 2" xfId="448" xr:uid="{FB1FCB0E-140C-4BBB-B17C-2596452E7C01}"/>
    <cellStyle name="Normal 13 2 2" xfId="624" xr:uid="{3D2DF248-B0AC-4159-8BD5-3687DDE1AE89}"/>
    <cellStyle name="Normal 13 3" xfId="300" xr:uid="{D007E055-20DC-4B84-AE67-6B6E2992F935}"/>
    <cellStyle name="Normal 13 4" xfId="204" xr:uid="{E779E75D-BA47-4E0F-95F9-5785773A7171}"/>
    <cellStyle name="Normal 13 5" xfId="100" xr:uid="{18509A85-A125-47CA-AD36-5B893E6BFFD9}"/>
    <cellStyle name="Normal 14" xfId="60" xr:uid="{C2668584-0922-4548-8748-88CED9365C00}"/>
    <cellStyle name="Normal 14 2" xfId="450" xr:uid="{56ED9097-4614-4D69-9BFF-5AD65A7F7BDC}"/>
    <cellStyle name="Normal 14 2 2" xfId="626" xr:uid="{D61A0294-C7F4-4C6E-9984-F9F688C9ACB5}"/>
    <cellStyle name="Normal 14 3" xfId="301" xr:uid="{A9AE61B4-9217-4118-A834-4A65F9D335B4}"/>
    <cellStyle name="Normal 14 4" xfId="212" xr:uid="{E5628CF4-A4BD-4991-B7E9-6E7F652500B1}"/>
    <cellStyle name="Normal 141" xfId="54" xr:uid="{63E9F854-B8D7-4734-848C-220BEC92F362}"/>
    <cellStyle name="Normal 149" xfId="663" xr:uid="{9D037493-F72B-49C0-ACCA-2CE9BA7C2C2D}"/>
    <cellStyle name="Normal 15" xfId="28" xr:uid="{60B56897-6AB7-4530-A6C7-2C77B04CD4C5}"/>
    <cellStyle name="Normal 15 2" xfId="146" xr:uid="{EA2EEFE3-A503-4DB2-8ABD-668DE402B973}"/>
    <cellStyle name="Normal 15 2 2" xfId="627" xr:uid="{F9D8DF14-CC6F-4894-954B-49D3E263C248}"/>
    <cellStyle name="Normal 15 2 3" xfId="451" xr:uid="{3721CE67-3B93-4D77-8980-97A5ACB23EB5}"/>
    <cellStyle name="Normal 15 3" xfId="302" xr:uid="{AB189258-44C3-4FE6-85B4-F77A0DB6DC12}"/>
    <cellStyle name="Normal 15 4" xfId="214" xr:uid="{D2F6CFA2-A59F-4826-AA8A-D92A1E1335C8}"/>
    <cellStyle name="Normal 15 5" xfId="93" xr:uid="{09142723-11FA-4836-BCE8-B615740CDA5B}"/>
    <cellStyle name="Normal 16" xfId="303" xr:uid="{D684FE61-6129-4516-BBDE-25EC273DACB2}"/>
    <cellStyle name="Normal 16 2" xfId="452" xr:uid="{18E29BA3-19DF-43BC-B398-CE28AD8877E8}"/>
    <cellStyle name="Normal 16 2 2" xfId="628" xr:uid="{6C90EC1D-B66E-405C-91CA-D3E46FDCE550}"/>
    <cellStyle name="Normal 17" xfId="304" xr:uid="{73FB21B6-8A63-4986-92C6-D36BBA79195B}"/>
    <cellStyle name="Normal 17 2" xfId="453" xr:uid="{AB0721D7-30E6-4D53-BFE0-B49F38446925}"/>
    <cellStyle name="Normal 17 2 2" xfId="629" xr:uid="{49462EEA-20B6-4AD7-9DB6-CE6F2D953CE6}"/>
    <cellStyle name="Normal 17 2 3" xfId="684" xr:uid="{271691EE-083C-4D15-8EEF-B08A7F68A91C}"/>
    <cellStyle name="Normal 17 2 4" xfId="693" xr:uid="{43DDD1AB-BA5A-4576-A02E-F862DED58D47}"/>
    <cellStyle name="Normal 18" xfId="305" xr:uid="{2C13C9DD-4D48-4657-A02D-D67EF7317439}"/>
    <cellStyle name="Normal 18 2" xfId="459" xr:uid="{359A162F-1FC4-47E3-8A2C-01D96DFF5333}"/>
    <cellStyle name="Normal 180" xfId="401" xr:uid="{35D24308-9D22-42CC-BE50-F9E12C9DBA34}"/>
    <cellStyle name="Normal 180 2" xfId="592" xr:uid="{2AD4F9F2-9B79-494D-B528-D26332E439F7}"/>
    <cellStyle name="Normal 181" xfId="403" xr:uid="{9DFFC7EE-1E1C-4489-B864-E182A61908F4}"/>
    <cellStyle name="Normal 186 2" xfId="91" xr:uid="{F9899782-F9AC-4A41-95F8-C3E844D6CCFF}"/>
    <cellStyle name="Normal 19" xfId="268" xr:uid="{E28BF73D-DFCC-40E4-AF6C-EF0A72D3B7BE}"/>
    <cellStyle name="Normal 19 2" xfId="533" xr:uid="{54DA618F-5A3D-4725-9325-FCC838DF7BC5}"/>
    <cellStyle name="Normal 19 3" xfId="667" xr:uid="{DE1B9DBF-49F4-4CC4-8975-C5A72F003D4C}"/>
    <cellStyle name="Normal 190" xfId="94" xr:uid="{070F5D60-39DE-4A8B-9C39-49FFB453A188}"/>
    <cellStyle name="Normal 2" xfId="6" xr:uid="{AF109802-08C2-4E05-A4D1-C88196304984}"/>
    <cellStyle name="Normal 2 10" xfId="63" xr:uid="{D06609FD-61C4-436A-B357-7FC9D42FDA94}"/>
    <cellStyle name="Normal 2 10 2" xfId="202" xr:uid="{0D8EE6B5-66F0-46A9-9485-C3784B9A89F7}"/>
    <cellStyle name="Normal 2 10 3" xfId="180" xr:uid="{951206B5-07DC-4A8C-8D2F-4D49CEA46A99}"/>
    <cellStyle name="Normal 2 10 4" xfId="171" xr:uid="{D1A54305-AE9E-466F-9B0A-3B5A4385CF97}"/>
    <cellStyle name="Normal 2 11" xfId="740" xr:uid="{FD65C515-B9F5-4487-B904-77C90381BE6C}"/>
    <cellStyle name="Normal 2 11 2" xfId="388" xr:uid="{0D35D446-4C01-483F-A444-AAA0BF61D556}"/>
    <cellStyle name="Normal 2 11 3" xfId="378" xr:uid="{5FBD8028-CEA2-4C81-9E19-41CB413A7A2F}"/>
    <cellStyle name="Normal 2 16" xfId="213" xr:uid="{29A23E82-A711-41C2-9166-0D413E423CBC}"/>
    <cellStyle name="Normal 2 2" xfId="11" xr:uid="{9C7BC18D-BC77-41E6-8AC9-98C3175E82FE}"/>
    <cellStyle name="Normal 2 2 2" xfId="83" xr:uid="{4B1225CA-E70B-416A-BF95-2D5B7A1C3502}"/>
    <cellStyle name="Normal 2 2 2 2" xfId="382" xr:uid="{A49A5971-08A4-468B-A3BD-8374118CC792}"/>
    <cellStyle name="Normal 2 2 2 3" xfId="470" xr:uid="{0A655D31-6D1C-4050-9F17-9017C83E75EB}"/>
    <cellStyle name="Normal 2 2 2 4" xfId="129" xr:uid="{191398EB-0EDE-4569-801E-CF42B0048627}"/>
    <cellStyle name="Normal 2 2 3" xfId="140" xr:uid="{05FC282F-50AF-414B-BBBA-B23641F241FD}"/>
    <cellStyle name="Normal 2 2 4" xfId="454" xr:uid="{266A3C0D-0EDD-4084-8CBF-DB3800CAA757}"/>
    <cellStyle name="Normal 2 2_06-2019  Reconciliation" xfId="307" xr:uid="{A8BD8BAB-3D70-4EA8-96C7-B4690E634470}"/>
    <cellStyle name="Normal 2 3" xfId="73" xr:uid="{00C55433-0B45-45FE-B773-631618B58D4F}"/>
    <cellStyle name="Normal 2 3 2" xfId="126" xr:uid="{A43CF5C7-469D-4AA1-95F1-CD36BC642B54}"/>
    <cellStyle name="Normal 2 3 2 2" xfId="471" xr:uid="{66CEBE71-24C0-4F61-85AA-7C87D92E3053}"/>
    <cellStyle name="Normal 2 3 2 3" xfId="494" xr:uid="{95FC640F-00A3-42E8-9B8E-7FFFABAAAC68}"/>
    <cellStyle name="Normal 2 3 2 3 2" xfId="653" xr:uid="{05473A9E-3DE2-426B-B8B5-6F9532D03523}"/>
    <cellStyle name="Normal 2 3 2 4" xfId="247" xr:uid="{ACD48B1B-E23D-45C7-AC48-8F50F73687B7}"/>
    <cellStyle name="Normal 2 3 3" xfId="308" xr:uid="{549570D3-6BF9-498F-96E3-2EDABA078DE2}"/>
    <cellStyle name="Normal 2 3 4" xfId="160" xr:uid="{F52FD91E-C639-4632-88D6-154B63FF8CD8}"/>
    <cellStyle name="Normal 2 3 5" xfId="666" xr:uid="{40B3031E-133A-4C0D-AB3C-12AE09C66B72}"/>
    <cellStyle name="Normal 2 3 5 2" xfId="383" xr:uid="{D05EC37F-2AE8-40CB-B9DF-B1C3E8F38277}"/>
    <cellStyle name="Normal 2 3 6" xfId="309" xr:uid="{7425D9F1-3159-4F08-9CCB-B69DE3DF3C3B}"/>
    <cellStyle name="Normal 2 3 7" xfId="118" xr:uid="{B0D02655-392F-4922-A217-158E2A609C5F}"/>
    <cellStyle name="Normal 2 4" xfId="310" xr:uid="{B7865B47-42C5-478A-B188-0EA8A74C4643}"/>
    <cellStyle name="Normal 2 4 2" xfId="429" xr:uid="{ABDE981D-4705-4C14-9682-707D1835D5D1}"/>
    <cellStyle name="Normal 2 4 2 5" xfId="425" xr:uid="{4B96DCC0-22C1-4E2D-B9D1-9A1C1CD0606B}"/>
    <cellStyle name="Normal 2 5" xfId="64" xr:uid="{A31A3D3B-CC82-4D6A-94D5-9BA60C8BFFA2}"/>
    <cellStyle name="Normal 2 5 2" xfId="306" xr:uid="{7B1DD0CA-E40B-4A87-9E93-47C41EC15B83}"/>
    <cellStyle name="Normal 2 6" xfId="421" xr:uid="{4AD66976-31CD-4614-9377-C8E2A16677CA}"/>
    <cellStyle name="Normal 20" xfId="52" xr:uid="{E0A43B2D-CAFF-4874-A806-E303B8DBD49A}"/>
    <cellStyle name="Normal 20 2" xfId="564" xr:uid="{0986D61F-4150-46EE-BB07-0BA5D1C4AC77}"/>
    <cellStyle name="Normal 20 3" xfId="345" xr:uid="{53EB98AE-E025-4DA4-9FEF-F247C6A0E138}"/>
    <cellStyle name="Normal 21" xfId="133" xr:uid="{BC81AD26-531F-4A80-9E92-17FD67AE1F58}"/>
    <cellStyle name="Normal 22" xfId="479" xr:uid="{4C53ECBE-4C5B-4277-AB93-7012EB221FA7}"/>
    <cellStyle name="Normal 22 2" xfId="643" xr:uid="{06C86545-5623-4C71-B8F6-CA92FD576F06}"/>
    <cellStyle name="Normal 23" xfId="143" xr:uid="{22558355-8272-46F2-A864-F6645DC8B4D1}"/>
    <cellStyle name="Normal 23 2" xfId="656" xr:uid="{65238CA8-E757-416F-A0F7-DB1F27F4CA20}"/>
    <cellStyle name="Normal 24" xfId="657" xr:uid="{3824A5D4-5C4A-429D-A9B0-E1645071B3A6}"/>
    <cellStyle name="Normal 25" xfId="658" xr:uid="{0AA4CDB9-FA09-42F3-B22B-E1A43428653B}"/>
    <cellStyle name="Normal 26" xfId="361" xr:uid="{89E34B85-9745-4999-810E-37A51F8E093E}"/>
    <cellStyle name="Normal 27" xfId="153" xr:uid="{A49F01E0-4B65-41E5-BCB3-76CDC095477C}"/>
    <cellStyle name="Normal 28" xfId="393" xr:uid="{015D5A96-C3DB-435C-AD69-40F4275F62F9}"/>
    <cellStyle name="Normal 29" xfId="271" xr:uid="{54FA4892-E06C-4759-8084-C1FAE419F868}"/>
    <cellStyle name="Normal 3" xfId="12" xr:uid="{9AA40365-C89E-4573-99B2-D99E11FA3700}"/>
    <cellStyle name="Normal 3 2" xfId="13" xr:uid="{7058BCE0-01F5-47A2-AC82-B515F2D7E0F2}"/>
    <cellStyle name="Normal 3 2 2" xfId="17" xr:uid="{B318DEAE-13AD-4923-976C-47D5C6E65CF1}"/>
    <cellStyle name="Normal 3 2 2 2" xfId="381" xr:uid="{E997D405-D3C0-4A9F-AEB1-B850344BDBC2}"/>
    <cellStyle name="Normal 3 2 2 2 3 4" xfId="391" xr:uid="{79343D10-E800-4B35-957C-CBBD3F8FE1E9}"/>
    <cellStyle name="Normal 3 2 2 3" xfId="42" xr:uid="{F0716AAA-7403-4061-9A6A-D9F97E0E9426}"/>
    <cellStyle name="Normal 3 2 2 4" xfId="155" xr:uid="{90A1080E-E9F4-4CA2-9EBC-23E5C325ABD4}"/>
    <cellStyle name="Normal 3 2 2 5" xfId="137" xr:uid="{EF7316E1-28E9-4A8D-A0AF-D743B9E7B143}"/>
    <cellStyle name="Normal 3 2 3" xfId="312" xr:uid="{B05F0132-5B08-4671-8BE0-85A87ACFE525}"/>
    <cellStyle name="Normal 3 2 3 2" xfId="457" xr:uid="{F930E70C-1980-4F70-A975-B62F8AB3451F}"/>
    <cellStyle name="Normal 3 2 3 3" xfId="741" xr:uid="{647999BD-DA61-4EBF-AEB5-8FB7FA123341}"/>
    <cellStyle name="Normal 3 2 5" xfId="18" xr:uid="{EB31E930-844D-4C8D-86AC-561F478DD034}"/>
    <cellStyle name="Normal 3 3" xfId="19" xr:uid="{8663F107-A1E6-40C3-830F-3B2448C1DB7A}"/>
    <cellStyle name="Normal 3 3 2" xfId="20" xr:uid="{CDC3F585-D380-4B80-B8A9-DFA3F9550A54}"/>
    <cellStyle name="Normal 3 3 2 2" xfId="156" xr:uid="{300AE93D-C606-4DCF-848E-0E8C3FB39F90}"/>
    <cellStyle name="Normal 3 3 2 3" xfId="139" xr:uid="{02D0BFDF-0F4D-4457-83DE-916CF13B4607}"/>
    <cellStyle name="Normal 3 4" xfId="35" xr:uid="{5104E2CB-F6D6-4827-97C8-D0E8B97C03D4}"/>
    <cellStyle name="Normal 3 4 2" xfId="311" xr:uid="{7B66D1C9-E2EA-471A-9775-3CEA38F01CD4}"/>
    <cellStyle name="Normal 3 5" xfId="313" xr:uid="{F9553B46-F8E4-4229-9A1C-D696C258E605}"/>
    <cellStyle name="Normal 3 5 2" xfId="363" xr:uid="{1B5FE4D7-73CD-4DD7-9A70-299759AAD5B0}"/>
    <cellStyle name="Normal 3 6" xfId="433" xr:uid="{DB89FBF7-C3EC-43AA-A5DA-5E78B4F5A524}"/>
    <cellStyle name="Normal 3 6 2" xfId="614" xr:uid="{B739510D-1C49-4D9B-A6FC-324215CBAAEA}"/>
    <cellStyle name="Normal 3_06-2019  Reconciliation" xfId="314" xr:uid="{233B040C-920C-414B-8017-20B8F3456441}"/>
    <cellStyle name="Normal 30" xfId="742" xr:uid="{1A0B8116-D59E-4D77-AAB0-F91AFEE47D9C}"/>
    <cellStyle name="Normal 31" xfId="743" xr:uid="{D7879078-35BF-40D6-A0DB-5C380DACEE1F}"/>
    <cellStyle name="Normal 32" xfId="744" xr:uid="{9D7D4CDF-6F8C-4C67-9171-B28FAC44371E}"/>
    <cellStyle name="Normal 33" xfId="90" xr:uid="{E7183692-0F1F-4805-ABC9-FAD4ED7BD735}"/>
    <cellStyle name="Normal 34" xfId="745" xr:uid="{65ADBDA9-2C81-479F-9C9A-30B3C455860B}"/>
    <cellStyle name="Normal 35" xfId="390" xr:uid="{99249477-E054-4FC0-9899-EABD3586396A}"/>
    <cellStyle name="Normal 36" xfId="747" xr:uid="{678F319F-F94F-4DE8-96C0-0E5DA6E97558}"/>
    <cellStyle name="Normal 37" xfId="750" xr:uid="{55537783-432C-4E0D-A507-674BFD2A4768}"/>
    <cellStyle name="Normal 38" xfId="751" xr:uid="{A832732A-DFEC-41AD-9EB4-EE28341D7011}"/>
    <cellStyle name="Normal 39" xfId="5" xr:uid="{BA843EE5-9418-411D-B7DA-D066648BA97D}"/>
    <cellStyle name="Normal 4" xfId="21" xr:uid="{7F353100-3AF4-4DD4-B7EE-764B130EABEC}"/>
    <cellStyle name="Normal 4 13 2" xfId="229" xr:uid="{6FC075AC-EDD0-4DBC-A04B-7D375C67CD7C}"/>
    <cellStyle name="Normal 4 14" xfId="417" xr:uid="{BC36A631-51EA-4824-92D1-256FEE25BC1F}"/>
    <cellStyle name="Normal 4 14 2" xfId="316" xr:uid="{B44C9CAF-DC1D-4986-A9E0-9308097A2BD2}"/>
    <cellStyle name="Normal 4 14 2 2" xfId="317" xr:uid="{8C8F1296-C262-4B78-9619-3F0FBDB5312C}"/>
    <cellStyle name="Normal 4 14 2 3" xfId="318" xr:uid="{A44DE56D-3E05-4529-A909-EB1E5026B20F}"/>
    <cellStyle name="Normal 4 14 2_06-2019  Reconciliation" xfId="319" xr:uid="{E5F95045-0F15-48C5-BA01-F7836F0E5936}"/>
    <cellStyle name="Normal 4 2" xfId="66" xr:uid="{42937375-6E9F-465F-9284-A108BD41498F}"/>
    <cellStyle name="Normal 4 2 10" xfId="242" xr:uid="{ABD7C145-8C3F-4FB1-B7EB-2C5B51F1B36D}"/>
    <cellStyle name="Normal 4 2 2" xfId="257" xr:uid="{3AAFD9A1-1F6D-4E51-9A3B-FB7EB163B147}"/>
    <cellStyle name="Normal 4 2 2 2" xfId="524" xr:uid="{E89DE37E-2341-4F7C-A0C8-71ABCC782996}"/>
    <cellStyle name="Normal 4 2 2 3" xfId="380" xr:uid="{A90DFF5D-9F49-4A53-9AFE-2F9CDE256BD7}"/>
    <cellStyle name="Normal 4 2 3" xfId="320" xr:uid="{818798A2-A94E-48FC-9CCF-4DE68D02190B}"/>
    <cellStyle name="Normal 4 2 4" xfId="123" xr:uid="{509BE27C-B569-4235-9D4C-943E0E0CF6D3}"/>
    <cellStyle name="Normal 4 3" xfId="31" xr:uid="{C89D7CB6-B7E9-44EF-B694-DA2FDE46BCAF}"/>
    <cellStyle name="Normal 4 4" xfId="321" xr:uid="{2AA33062-0B83-4AAF-BF8A-BA7BAEA8CBAE}"/>
    <cellStyle name="Normal 4 5" xfId="322" xr:uid="{7FB6BE1C-87A0-4ECB-AF98-AEBDDF83202E}"/>
    <cellStyle name="Normal 4 6" xfId="315" xr:uid="{3B9A6F51-CFCC-445E-9586-9441280EA67F}"/>
    <cellStyle name="Normal 4 6 2" xfId="468" xr:uid="{3FFE70AA-22B6-46D7-91A9-44A7D9F9C64F}"/>
    <cellStyle name="Normal 4 7" xfId="438" xr:uid="{1326533F-0EF2-4EE9-BF10-6492688664BD}"/>
    <cellStyle name="Normal 4 7 2" xfId="616" xr:uid="{90157849-6EEB-4730-9AE7-6A378EBDEEA1}"/>
    <cellStyle name="Normal 4_06-2019  Reconciliation" xfId="323" xr:uid="{84D4D938-649E-46DF-8A03-A6E65C1BEE5A}"/>
    <cellStyle name="Normal 40" xfId="422" xr:uid="{CDCD475B-9F77-40DF-88FB-FCBF0E0CBB8A}"/>
    <cellStyle name="Normal 40 2" xfId="608" xr:uid="{28BE37FF-DE9B-45D3-8873-FB439B12C42F}"/>
    <cellStyle name="Normal 41" xfId="436" xr:uid="{F9F18DD1-B414-49A3-AD4C-2099E253CEA2}"/>
    <cellStyle name="Normal 41 2" xfId="615" xr:uid="{0A563BEA-9058-45FF-9292-9F3A35858855}"/>
    <cellStyle name="Normal 43" xfId="437" xr:uid="{7ED34006-B917-456C-ABF0-73A40EA15642}"/>
    <cellStyle name="Normal 43 3 2" xfId="324" xr:uid="{4C3ECDA6-945E-45E3-9288-465BF365E9BC}"/>
    <cellStyle name="Normal 43 3 2 2" xfId="414" xr:uid="{B62A0721-6F26-4C6E-BF8E-A5B49363EF66}"/>
    <cellStyle name="Normal 43 3 2 2 2" xfId="602" xr:uid="{07AE160F-BB0E-4463-9F2A-4D004A01D39B}"/>
    <cellStyle name="Normal 43 3 2 3" xfId="562" xr:uid="{F8A92373-79F4-4B6A-8091-EE920AE42830}"/>
    <cellStyle name="Normal 5" xfId="22" xr:uid="{02CC4C35-5D6A-4CE6-B129-814552D8F550}"/>
    <cellStyle name="Normal 5 10" xfId="157" xr:uid="{D24B2743-218E-4D2D-86FC-D1D265E7852E}"/>
    <cellStyle name="Normal 5 2" xfId="37" xr:uid="{7B721602-9A71-409B-BDF3-56022FEE9CBF}"/>
    <cellStyle name="Normal 5 2 2" xfId="77" xr:uid="{2F64BA16-BE38-4227-ACC0-808A02C57960}"/>
    <cellStyle name="Normal 5 2 2 2" xfId="569" xr:uid="{DDD5A57A-E751-41EB-A6C0-46EB94908EF5}"/>
    <cellStyle name="Normal 5 2 2 3" xfId="354" xr:uid="{F63EFD8E-819C-48B3-BC9B-BDECD4FFA1AE}"/>
    <cellStyle name="Normal 5 2 3" xfId="326" xr:uid="{9D325923-69CF-4633-8394-5CAE3C3C1D2E}"/>
    <cellStyle name="Normal 5 2 4" xfId="98" xr:uid="{07B55EA0-8210-4173-83D7-6610804EC92B}"/>
    <cellStyle name="Normal 5 3" xfId="325" xr:uid="{4736D4C4-A228-45E7-AC55-2BE4CE8629B8}"/>
    <cellStyle name="Normal 5 3 2" xfId="493" xr:uid="{0A507CDE-62A9-4D5E-AAAD-34733569E3FF}"/>
    <cellStyle name="Normal 5 4" xfId="350" xr:uid="{A654FEEF-E21D-44BE-99D1-1344F3AAADC4}"/>
    <cellStyle name="Normal 5 5" xfId="473" xr:uid="{8EE4879D-18B4-4782-B953-C657FABDA9EB}"/>
    <cellStyle name="Normal 5 6" xfId="374" xr:uid="{BE3C3EE2-7134-40CE-9012-B73726B705EA}"/>
    <cellStyle name="Normal 5 7" xfId="498" xr:uid="{8C97F859-6B9C-4924-8753-8A3D555F8574}"/>
    <cellStyle name="Normal 5 8" xfId="218" xr:uid="{65381980-A58C-49F3-A8CC-D5F51CA7A1A6}"/>
    <cellStyle name="Normal 5 9" xfId="178" xr:uid="{B9C21880-6BF0-4A90-9C26-0063137A05B8}"/>
    <cellStyle name="Normal 51" xfId="661" xr:uid="{BEB76A44-35B4-4452-9B77-A09842E829F9}"/>
    <cellStyle name="Normal 52" xfId="150" xr:uid="{DF700059-0139-48DF-8D88-B1F43C3F4949}"/>
    <cellStyle name="Normal 53" xfId="701" xr:uid="{8BAEC7FD-38C9-471A-BB25-62819B81B9C8}"/>
    <cellStyle name="Normal 54_PPE  FA Movenent Q4 2016" xfId="423" xr:uid="{DFD5EB2D-B47B-475B-B395-F7FE862AB277}"/>
    <cellStyle name="Normal 6" xfId="23" xr:uid="{8B65A489-2E1E-4C53-BEB0-3DEF8FEA6893}"/>
    <cellStyle name="Normal 6 10" xfId="238" xr:uid="{0805DB2C-A65E-4271-91C2-163EA6EC8772}"/>
    <cellStyle name="Normal 6 2" xfId="4" xr:uid="{FEEAA798-D0C5-4E65-8CC0-F892D45D74D0}"/>
    <cellStyle name="Normal 6 2 2" xfId="563" xr:uid="{9A8F3BCB-C6FB-415C-A606-60BFCA4CFB9A}"/>
    <cellStyle name="Normal 6 2 3" xfId="328" xr:uid="{B9BFBFA8-6F59-47DA-89B1-CABACEA246CE}"/>
    <cellStyle name="Normal 6 2 4" xfId="168" xr:uid="{9E76D664-EE8F-4A0C-A3D6-8736ABD2D3B7}"/>
    <cellStyle name="Normal 6 2 5" xfId="38" xr:uid="{D462B195-86B6-4EB2-96FA-B1BAECA292E2}"/>
    <cellStyle name="Normal 6 3" xfId="167" xr:uid="{ECEE19EA-93CD-4010-A7C8-0A8F0EB3BB7E}"/>
    <cellStyle name="Normal 6 3 2" xfId="327" xr:uid="{EFAF4B0F-96FA-49A6-8F58-27516AE88333}"/>
    <cellStyle name="Normal 6 4" xfId="443" xr:uid="{F527C2F5-7552-4CD5-812A-DEC599E534DA}"/>
    <cellStyle name="Normal 6 4 2" xfId="620" xr:uid="{05A39404-5429-4524-A056-6E420A429FA6}"/>
    <cellStyle name="Normal 6 5" xfId="499" xr:uid="{6F0BC5B7-0DE5-4738-8F35-BE83F0350A72}"/>
    <cellStyle name="Normal 6 6" xfId="219" xr:uid="{6EA03975-E45F-4951-83E7-4AA5AF8AB966}"/>
    <cellStyle name="Normal 6 7" xfId="179" xr:uid="{88CCA05A-9292-41CF-84C9-CB27F62B5004}"/>
    <cellStyle name="Normal 6 8" xfId="158" xr:uid="{B55F4A3E-F5EF-4001-A272-1AAE4E8ECD51}"/>
    <cellStyle name="Normal 62" xfId="159" xr:uid="{BE86C41C-B58B-45BD-B8DA-93E60A005664}"/>
    <cellStyle name="Normal 62 2" xfId="174" xr:uid="{B8211906-AA63-40C8-98C2-72342AC12B8F}"/>
    <cellStyle name="Normal 63" xfId="372" xr:uid="{552D702F-F4A1-486D-A99B-DE8C68EF8D47}"/>
    <cellStyle name="Normal 64" xfId="329" xr:uid="{F99CB66C-999A-4E26-9960-736422D30488}"/>
    <cellStyle name="Normal 64 2" xfId="430" xr:uid="{84AA8355-9A1F-459B-9417-4A2B1069E3C9}"/>
    <cellStyle name="Normal 65" xfId="368" xr:uid="{C4C08B42-621B-4587-9CED-AC9DB3887199}"/>
    <cellStyle name="Normal 67" xfId="469" xr:uid="{5AE85C87-04A8-4638-847E-16974C3C83C4}"/>
    <cellStyle name="Normal 68" xfId="463" xr:uid="{031D050A-032B-4798-82D0-2B3EB3D68506}"/>
    <cellStyle name="Normal 68 2" xfId="635" xr:uid="{8BC08632-45A1-4779-A00A-BFC4D6DE418E}"/>
    <cellStyle name="Normal 7" xfId="1" xr:uid="{00000000-0005-0000-0000-000002000000}"/>
    <cellStyle name="Normal 7 11" xfId="79" xr:uid="{BAE302C7-23FC-4BF8-AA86-18FC4BADCE7E}"/>
    <cellStyle name="Normal 7 2" xfId="68" xr:uid="{2C251652-9B7C-4E6B-ADD8-C5040BC2F66C}"/>
    <cellStyle name="Normal 7 2 2" xfId="377" xr:uid="{8F940C67-E163-42F4-98F7-F0E950955FF5}"/>
    <cellStyle name="Normal 7 2 3" xfId="331" xr:uid="{99F8F421-19D1-4383-98FD-BE4692962CAF}"/>
    <cellStyle name="Normal 7 3" xfId="48" xr:uid="{8EDF4C6A-2557-4903-A551-09D8F8A8A64D}"/>
    <cellStyle name="Normal 7 3 2" xfId="330" xr:uid="{E3506F49-F668-4D3A-BDE2-8224438072E1}"/>
    <cellStyle name="Normal 7 4" xfId="376" xr:uid="{17AE8F3B-3B0A-4B3D-85C5-D5B5F975A382}"/>
    <cellStyle name="Normal 7 5" xfId="24" xr:uid="{13D748CB-6995-4AAC-903E-9357737DFC45}"/>
    <cellStyle name="Normal 70" xfId="367" xr:uid="{31F5038E-644B-48CB-A28F-8563DE8A15BA}"/>
    <cellStyle name="Normal 70 2" xfId="492" xr:uid="{CD6560C5-BAA3-4819-AA8C-9FAB945DF57C}"/>
    <cellStyle name="Normal 72" xfId="464" xr:uid="{967C50F1-413D-48F6-8665-1E6050005539}"/>
    <cellStyle name="Normal 72 2" xfId="636" xr:uid="{C7566DFE-F1A3-424C-A953-C4E103CCBFC6}"/>
    <cellStyle name="Normal 73" xfId="332" xr:uid="{1D7D4023-7B86-426F-AB68-C2D9EF9E15F2}"/>
    <cellStyle name="Normal 73 2" xfId="461" xr:uid="{94984C9A-DC1B-472C-B9CD-6F6B45D3CF77}"/>
    <cellStyle name="Normal 73 2 2" xfId="633" xr:uid="{B924B96F-560B-4C4D-8F8C-635857CEA0A6}"/>
    <cellStyle name="Normal 74" xfId="333" xr:uid="{A3C87E5C-8258-4703-964C-13CED158F4D1}"/>
    <cellStyle name="Normal 74 2" xfId="476" xr:uid="{0148633B-111D-4C0D-95B4-0DFF6F4B0E9A}"/>
    <cellStyle name="Normal 75" xfId="334" xr:uid="{FE7EED2B-5CB9-4C96-86CC-CB6BBBF3084B}"/>
    <cellStyle name="Normal 75 2" xfId="335" xr:uid="{B44286B5-1C41-4D6A-B5BC-AA17F309F4E0}"/>
    <cellStyle name="Normal 75 3" xfId="432" xr:uid="{10A49DE4-A12F-4132-8B79-8FCF8990A6D7}"/>
    <cellStyle name="Normal 78" xfId="455" xr:uid="{90E52969-EBDC-48A5-B6CD-AAC1E6A31AB0}"/>
    <cellStyle name="Normal 79" xfId="336" xr:uid="{5B7D0BDC-67FB-4D6C-ABB9-0AA9A6CEE096}"/>
    <cellStyle name="Normal 8" xfId="27" xr:uid="{660DF4B0-932B-4EA5-8C3D-E6B328C6D56E}"/>
    <cellStyle name="Normal 8 11 3" xfId="109" xr:uid="{AED34FE2-F580-456A-921A-3A98EA812F4A}"/>
    <cellStyle name="Normal 8 2" xfId="51" xr:uid="{4A701832-5A99-4C8C-8D15-FFCF3E01030F}"/>
    <cellStyle name="Normal 8 2 2" xfId="338" xr:uid="{5E6F769C-9C88-4479-87DC-1AD14EEADD81}"/>
    <cellStyle name="Normal 8 2 2 2" xfId="248" xr:uid="{B3CB09A4-7954-4CEA-B025-FB88BE1472CF}"/>
    <cellStyle name="Normal 8 2 3" xfId="209" xr:uid="{DF334114-D68D-4641-A333-CACA78C443F0}"/>
    <cellStyle name="Normal 8 3" xfId="110" xr:uid="{63B2B280-A92D-4C81-9708-B69679C2A19B}"/>
    <cellStyle name="Normal 8 3 2" xfId="617" xr:uid="{F981C0C1-F12B-4DBB-9C57-4DC498604968}"/>
    <cellStyle name="Normal 8 3 5" xfId="371" xr:uid="{E2078807-CA4A-4DF9-AED7-113D83DF0338}"/>
    <cellStyle name="Normal 8 4" xfId="169" xr:uid="{EA2D9457-8717-431B-B54B-BD7A77BC764B}"/>
    <cellStyle name="Normal 8 4 2" xfId="337" xr:uid="{2EF55147-9948-4D40-96FD-685D28035EAF}"/>
    <cellStyle name="Normal 8 5" xfId="194" xr:uid="{5DDCB250-0961-43FD-98B5-12F17C1AA995}"/>
    <cellStyle name="Normal 8 6" xfId="106" xr:uid="{6AC4125D-FAF6-4FF4-AE02-178C7CB071CD}"/>
    <cellStyle name="Normal 8 8" xfId="253" xr:uid="{32EF030D-A8AB-4738-9E92-67EE37CAC536}"/>
    <cellStyle name="Normal 8 8 2 2" xfId="379" xr:uid="{D3EC32E4-7654-4EA1-887F-167E0B86C20B}"/>
    <cellStyle name="Normal 8_06-2019  Reconciliation" xfId="339" xr:uid="{0EE699A1-F836-4921-B9BF-B3AF1CD729E3}"/>
    <cellStyle name="Normal 83 2" xfId="384" xr:uid="{2CD8F305-D5C1-493D-9B93-C8C3BC50D8B0}"/>
    <cellStyle name="Normal 88 2 2" xfId="255" xr:uid="{852A248F-B769-4CE2-A20F-F5CC6AC8D0CC}"/>
    <cellStyle name="Normal 88 2 2 2" xfId="522" xr:uid="{2427C822-CB0C-4FD3-90E5-438B70794DFC}"/>
    <cellStyle name="Normal 9" xfId="29" xr:uid="{A1D2B88F-0635-4D4B-875E-25471CD30044}"/>
    <cellStyle name="Normal 9 2" xfId="117" xr:uid="{2B1B4B7C-5F96-4E38-9AF1-FAD1502ECED8}"/>
    <cellStyle name="Normal 9 2 2" xfId="341" xr:uid="{4AE532CC-C8E0-45DB-BB06-D89E79638297}"/>
    <cellStyle name="Normal 9 3" xfId="446" xr:uid="{A9E0AD78-0638-469E-B17F-EA994254670B}"/>
    <cellStyle name="Normal 9 3 2" xfId="622" xr:uid="{B04AF87C-4CDA-4423-8218-110D8B1FA931}"/>
    <cellStyle name="Normal 9 4" xfId="340" xr:uid="{4052C559-FD04-466D-B44D-FBA13959C301}"/>
    <cellStyle name="Normal 9 5" xfId="186" xr:uid="{5AE2A16F-7BB0-4C0E-9C75-AC29054B179E}"/>
    <cellStyle name="Normal 9 6" xfId="128" xr:uid="{4E251C03-7A7A-4561-8168-F029832DC75E}"/>
    <cellStyle name="Normal 97" xfId="395" xr:uid="{DFBF9B76-9B96-4AC7-BAEE-0DC842708707}"/>
    <cellStyle name="Normal 99" xfId="241" xr:uid="{9ABE6B85-2DF6-4F9D-9F28-D35657DA9F37}"/>
    <cellStyle name="Normal 99 2" xfId="515" xr:uid="{52C6022A-7850-4593-98E1-293EB669EA4C}"/>
    <cellStyle name="Note 2" xfId="714" xr:uid="{0763401A-6E5F-4460-9B49-F93B4CE0B149}"/>
    <cellStyle name="Output 2" xfId="709" xr:uid="{989C7278-E765-4AAD-87B6-830DF030499F}"/>
    <cellStyle name="Percent" xfId="2" builtinId="5"/>
    <cellStyle name="Percent 2" xfId="7" xr:uid="{F74ED320-E420-4A00-BF0D-576E3B3B99BE}"/>
    <cellStyle name="Percent 2 2" xfId="81" xr:uid="{3B337056-5BCC-4EF8-9884-EB381888ADA8}"/>
    <cellStyle name="Percent 2 2 2" xfId="647" xr:uid="{75E2221A-99BE-4D1B-BBE3-1364E9F162BD}"/>
    <cellStyle name="Percent 2 2 3" xfId="484" xr:uid="{B2E51CC9-558D-4A1D-A1A1-A893510CE2DC}"/>
    <cellStyle name="Percent 2 3" xfId="58" xr:uid="{FD060A8F-56A1-4E7A-9742-3AAD526FA4A5}"/>
    <cellStyle name="Percent 2 8" xfId="252" xr:uid="{77B7EFF9-B7EB-4FC7-AAF9-9992CB6DF191}"/>
    <cellStyle name="Percent 3" xfId="78" xr:uid="{050B8CAA-D943-42B0-9629-2EF6F3003F08}"/>
    <cellStyle name="Percent 3 2" xfId="116" xr:uid="{F03D164C-D1E8-421F-B1A8-BBDC90C80281}"/>
    <cellStyle name="Percent 3 2 2" xfId="567" xr:uid="{34EBA94C-B966-44D7-83BE-541DB3AB4F13}"/>
    <cellStyle name="Percent 3 3" xfId="352" xr:uid="{FDF58921-B911-45E8-9CE1-F5D43DC67B14}"/>
    <cellStyle name="Percent 4" xfId="135" xr:uid="{8D7C8CD5-1941-4FE5-85AB-615E69E3EB99}"/>
    <cellStyle name="Percent 4 3" xfId="122" xr:uid="{A5319D3A-5072-4F11-A608-649B4594E873}"/>
    <cellStyle name="Percent 5" xfId="681" xr:uid="{F4C403FE-4B6A-435E-A4BC-367BBEAF8094}"/>
    <cellStyle name="Percent 6" xfId="690" xr:uid="{ACBB2902-904B-4D8C-A501-62B013B42FEE}"/>
    <cellStyle name="Style 1" xfId="236" xr:uid="{9FECFFBF-E12C-44FC-9511-23C7506FB810}"/>
    <cellStyle name="Style 1 2" xfId="342" xr:uid="{7DCFE95C-3A0D-49A6-8670-452D4E2417BA}"/>
    <cellStyle name="Style 1 4" xfId="263" xr:uid="{2E642C32-8022-47A7-9296-DFBF5EEB1F11}"/>
    <cellStyle name="Title 2" xfId="704" xr:uid="{97125B38-A500-440C-B93D-0B8D0C1B5E1E}"/>
    <cellStyle name="Total 2" xfId="716" xr:uid="{BE329EBF-EBD7-4CBA-BB45-FB1781F8729C}"/>
    <cellStyle name="Warning Text 2" xfId="713" xr:uid="{18D523F2-E2AC-4F0E-A64E-711E6511D8CA}"/>
    <cellStyle name="เครื่องหมายจุลภาค_OK 115002-2008" xfId="343" xr:uid="{139A008D-F4C5-4528-BF04-884D7F1ED07B}"/>
    <cellStyle name="ปกติ_OK 115002-2008" xfId="344" xr:uid="{E738C2E7-7A36-4420-829C-93CA1D27258A}"/>
  </cellStyles>
  <dxfs count="0"/>
  <tableStyles count="1" defaultTableStyle="TableStyleMedium2" defaultPivotStyle="PivotStyleLight16">
    <tableStyle name="Table Style 1" pivot="0" count="0" xr9:uid="{D0183325-A99F-4538-BCFC-D088C5E98F87}"/>
  </tableStyles>
  <colors>
    <mruColors>
      <color rgb="FFFAFAFA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4"/>
  <sheetViews>
    <sheetView topLeftCell="A130" zoomScaleNormal="100" zoomScaleSheetLayoutView="85" workbookViewId="0">
      <selection activeCell="D148" sqref="D148"/>
    </sheetView>
  </sheetViews>
  <sheetFormatPr defaultColWidth="10.140625" defaultRowHeight="20.100000000000001" customHeight="1"/>
  <cols>
    <col min="1" max="3" width="1.5703125" style="2" customWidth="1"/>
    <col min="4" max="4" width="25.85546875" style="2" customWidth="1"/>
    <col min="5" max="5" width="7.5703125" style="307" customWidth="1"/>
    <col min="6" max="6" width="0.5703125" style="2" customWidth="1"/>
    <col min="7" max="7" width="14.140625" style="3" customWidth="1"/>
    <col min="8" max="8" width="0.85546875" style="4" customWidth="1"/>
    <col min="9" max="9" width="12.5703125" style="3" customWidth="1"/>
    <col min="10" max="10" width="0.85546875" style="2" customWidth="1"/>
    <col min="11" max="11" width="14.140625" style="3" customWidth="1"/>
    <col min="12" max="12" width="0.85546875" style="4" customWidth="1"/>
    <col min="13" max="13" width="12.5703125" style="3" customWidth="1"/>
    <col min="14" max="16384" width="10.140625" style="2"/>
  </cols>
  <sheetData>
    <row r="1" spans="1:13" ht="18.95" customHeight="1">
      <c r="A1" s="1" t="s">
        <v>124</v>
      </c>
      <c r="E1" s="2"/>
    </row>
    <row r="2" spans="1:13" ht="18.95" customHeight="1">
      <c r="A2" s="1" t="s">
        <v>0</v>
      </c>
      <c r="E2" s="2"/>
    </row>
    <row r="3" spans="1:13" s="8" customFormat="1" ht="18.95" customHeight="1">
      <c r="A3" s="34" t="s">
        <v>204</v>
      </c>
      <c r="B3" s="5"/>
      <c r="C3" s="5"/>
      <c r="D3" s="5"/>
      <c r="E3" s="5"/>
      <c r="F3" s="5"/>
      <c r="G3" s="6"/>
      <c r="H3" s="7"/>
      <c r="I3" s="6"/>
      <c r="J3" s="5"/>
      <c r="K3" s="6"/>
      <c r="L3" s="7"/>
      <c r="M3" s="6"/>
    </row>
    <row r="4" spans="1:13" ht="15" customHeight="1">
      <c r="A4" s="9"/>
      <c r="G4" s="10"/>
      <c r="I4" s="10"/>
      <c r="J4" s="11"/>
      <c r="K4" s="10"/>
      <c r="L4" s="3"/>
      <c r="M4" s="10"/>
    </row>
    <row r="5" spans="1:13" s="8" customFormat="1" ht="18.95" customHeight="1">
      <c r="G5" s="311" t="s">
        <v>55</v>
      </c>
      <c r="H5" s="311"/>
      <c r="I5" s="311"/>
      <c r="J5" s="46"/>
      <c r="K5" s="311" t="s">
        <v>67</v>
      </c>
      <c r="L5" s="311"/>
      <c r="M5" s="311"/>
    </row>
    <row r="6" spans="1:13" s="8" customFormat="1" ht="18.95" customHeight="1">
      <c r="G6" s="128" t="s">
        <v>56</v>
      </c>
      <c r="H6" s="47"/>
      <c r="I6" s="14" t="s">
        <v>152</v>
      </c>
      <c r="J6" s="46"/>
      <c r="K6" s="128" t="s">
        <v>56</v>
      </c>
      <c r="L6" s="47"/>
      <c r="M6" s="14" t="s">
        <v>152</v>
      </c>
    </row>
    <row r="7" spans="1:13" s="8" customFormat="1" ht="18.95" customHeight="1">
      <c r="G7" s="239" t="s">
        <v>175</v>
      </c>
      <c r="H7" s="39"/>
      <c r="I7" s="239" t="s">
        <v>39</v>
      </c>
      <c r="J7" s="36"/>
      <c r="K7" s="239" t="s">
        <v>175</v>
      </c>
      <c r="L7" s="14"/>
      <c r="M7" s="14" t="s">
        <v>39</v>
      </c>
    </row>
    <row r="8" spans="1:13" ht="18.95" customHeight="1">
      <c r="A8" s="12"/>
      <c r="E8" s="158"/>
      <c r="F8" s="13"/>
      <c r="G8" s="14" t="s">
        <v>143</v>
      </c>
      <c r="H8" s="15"/>
      <c r="I8" s="14" t="s">
        <v>123</v>
      </c>
      <c r="J8" s="13"/>
      <c r="K8" s="14" t="s">
        <v>143</v>
      </c>
      <c r="L8" s="15"/>
      <c r="M8" s="14" t="s">
        <v>123</v>
      </c>
    </row>
    <row r="9" spans="1:13" ht="18.95" customHeight="1">
      <c r="A9" s="12"/>
      <c r="E9" s="159" t="s">
        <v>1</v>
      </c>
      <c r="F9" s="1"/>
      <c r="G9" s="16" t="s">
        <v>2</v>
      </c>
      <c r="H9" s="17"/>
      <c r="I9" s="16" t="s">
        <v>2</v>
      </c>
      <c r="J9" s="1"/>
      <c r="K9" s="16" t="s">
        <v>2</v>
      </c>
      <c r="L9" s="17"/>
      <c r="M9" s="16" t="s">
        <v>2</v>
      </c>
    </row>
    <row r="10" spans="1:13" ht="18.95" customHeight="1">
      <c r="A10" s="13" t="s">
        <v>3</v>
      </c>
      <c r="E10" s="160"/>
      <c r="F10" s="1"/>
      <c r="G10" s="145"/>
      <c r="H10" s="17"/>
      <c r="I10" s="18"/>
      <c r="J10" s="1"/>
      <c r="K10" s="145"/>
      <c r="L10" s="17"/>
      <c r="M10" s="18"/>
    </row>
    <row r="11" spans="1:13" ht="5.0999999999999996" customHeight="1">
      <c r="A11" s="12"/>
      <c r="E11" s="160"/>
      <c r="F11" s="1"/>
      <c r="G11" s="145"/>
      <c r="H11" s="17"/>
      <c r="I11" s="18"/>
      <c r="J11" s="1"/>
      <c r="K11" s="145"/>
      <c r="L11" s="17"/>
      <c r="M11" s="18"/>
    </row>
    <row r="12" spans="1:13" ht="18.95" customHeight="1">
      <c r="A12" s="13" t="s">
        <v>4</v>
      </c>
      <c r="G12" s="146"/>
      <c r="K12" s="146"/>
    </row>
    <row r="13" spans="1:13" ht="5.0999999999999996" customHeight="1">
      <c r="A13" s="13"/>
      <c r="G13" s="146"/>
      <c r="K13" s="146"/>
    </row>
    <row r="14" spans="1:13" ht="18.95" customHeight="1">
      <c r="A14" s="19" t="s">
        <v>5</v>
      </c>
      <c r="E14" s="161"/>
      <c r="G14" s="147">
        <v>446704951</v>
      </c>
      <c r="I14" s="10">
        <v>1234416297</v>
      </c>
      <c r="J14" s="11"/>
      <c r="K14" s="147">
        <v>321134533</v>
      </c>
      <c r="L14" s="3"/>
      <c r="M14" s="10">
        <v>1091584267</v>
      </c>
    </row>
    <row r="15" spans="1:13" ht="18.95" customHeight="1">
      <c r="A15" s="19" t="s">
        <v>35</v>
      </c>
      <c r="E15" s="161">
        <v>9</v>
      </c>
      <c r="G15" s="147">
        <v>0</v>
      </c>
      <c r="I15" s="10">
        <v>6088762</v>
      </c>
      <c r="J15" s="11"/>
      <c r="K15" s="147">
        <v>0</v>
      </c>
      <c r="L15" s="3"/>
      <c r="M15" s="10">
        <v>0</v>
      </c>
    </row>
    <row r="16" spans="1:13" ht="18.95" customHeight="1">
      <c r="A16" s="9" t="s">
        <v>6</v>
      </c>
      <c r="E16" s="307">
        <v>10</v>
      </c>
      <c r="G16" s="147">
        <v>770198760</v>
      </c>
      <c r="I16" s="10">
        <v>726918668</v>
      </c>
      <c r="J16" s="11"/>
      <c r="K16" s="147">
        <v>630316072</v>
      </c>
      <c r="L16" s="3"/>
      <c r="M16" s="10">
        <v>634200304</v>
      </c>
    </row>
    <row r="17" spans="1:13" ht="18.95" customHeight="1">
      <c r="A17" s="19" t="s">
        <v>155</v>
      </c>
      <c r="G17" s="147"/>
      <c r="I17" s="10"/>
      <c r="J17" s="11"/>
      <c r="K17" s="147"/>
      <c r="L17" s="3"/>
      <c r="M17" s="10"/>
    </row>
    <row r="18" spans="1:13" ht="18.95" customHeight="1">
      <c r="B18" s="2" t="s">
        <v>158</v>
      </c>
      <c r="E18" s="161"/>
      <c r="G18" s="147"/>
      <c r="I18" s="10"/>
      <c r="J18" s="11"/>
      <c r="K18" s="147"/>
      <c r="L18" s="3"/>
      <c r="M18" s="10"/>
    </row>
    <row r="19" spans="1:13" ht="18.95" customHeight="1">
      <c r="B19" s="2" t="s">
        <v>157</v>
      </c>
      <c r="E19" s="307">
        <v>25</v>
      </c>
      <c r="G19" s="147">
        <v>0</v>
      </c>
      <c r="H19" s="20"/>
      <c r="I19" s="10">
        <v>0</v>
      </c>
      <c r="K19" s="147">
        <v>85247696</v>
      </c>
      <c r="M19" s="10">
        <v>58308000</v>
      </c>
    </row>
    <row r="20" spans="1:13" ht="18.95" customHeight="1">
      <c r="A20" s="19" t="s">
        <v>173</v>
      </c>
      <c r="E20" s="236"/>
      <c r="G20" s="147"/>
      <c r="H20" s="233"/>
      <c r="I20" s="234"/>
      <c r="J20" s="232"/>
      <c r="K20" s="146"/>
      <c r="L20" s="233"/>
      <c r="M20" s="234"/>
    </row>
    <row r="21" spans="1:13" ht="18.95" customHeight="1">
      <c r="A21" s="19"/>
      <c r="B21" s="2" t="s">
        <v>174</v>
      </c>
      <c r="E21" s="236">
        <v>9</v>
      </c>
      <c r="G21" s="147">
        <v>506088762</v>
      </c>
      <c r="H21" s="233"/>
      <c r="I21" s="234">
        <v>0</v>
      </c>
      <c r="J21" s="235"/>
      <c r="K21" s="146">
        <v>500000000</v>
      </c>
      <c r="L21" s="234"/>
      <c r="M21" s="234">
        <v>0</v>
      </c>
    </row>
    <row r="22" spans="1:13" ht="18.95" customHeight="1">
      <c r="A22" s="9" t="s">
        <v>34</v>
      </c>
      <c r="E22" s="307">
        <v>11</v>
      </c>
      <c r="G22" s="147">
        <v>769197917</v>
      </c>
      <c r="I22" s="10">
        <v>682513013</v>
      </c>
      <c r="J22" s="11"/>
      <c r="K22" s="147">
        <v>469187953</v>
      </c>
      <c r="L22" s="3"/>
      <c r="M22" s="10">
        <v>412203466</v>
      </c>
    </row>
    <row r="23" spans="1:13" ht="18.95" customHeight="1">
      <c r="A23" s="19" t="s">
        <v>7</v>
      </c>
      <c r="G23" s="148">
        <v>12794021</v>
      </c>
      <c r="H23" s="20"/>
      <c r="I23" s="6">
        <v>9236859</v>
      </c>
      <c r="J23" s="11"/>
      <c r="K23" s="148">
        <v>1298606</v>
      </c>
      <c r="L23" s="3"/>
      <c r="M23" s="6">
        <v>1054560</v>
      </c>
    </row>
    <row r="24" spans="1:13" ht="5.0999999999999996" customHeight="1">
      <c r="A24" s="12"/>
      <c r="E24" s="160"/>
      <c r="F24" s="1"/>
      <c r="G24" s="145"/>
      <c r="H24" s="17"/>
      <c r="I24" s="18"/>
      <c r="J24" s="1"/>
      <c r="K24" s="145"/>
      <c r="L24" s="17"/>
      <c r="M24" s="18"/>
    </row>
    <row r="25" spans="1:13" ht="18.95" customHeight="1">
      <c r="A25" s="21" t="s">
        <v>8</v>
      </c>
      <c r="G25" s="148">
        <f>SUM(G14:G23)</f>
        <v>2504984411</v>
      </c>
      <c r="H25" s="20"/>
      <c r="I25" s="6">
        <f>SUM(I14:I23)</f>
        <v>2659173599</v>
      </c>
      <c r="K25" s="148">
        <f>SUM(K14:K23)</f>
        <v>2007184860</v>
      </c>
      <c r="L25" s="20"/>
      <c r="M25" s="6">
        <f>SUM(M14:M23)</f>
        <v>2197350597</v>
      </c>
    </row>
    <row r="26" spans="1:13" ht="5.0999999999999996" customHeight="1">
      <c r="A26" s="22"/>
      <c r="E26" s="162"/>
      <c r="F26" s="23"/>
      <c r="G26" s="146"/>
      <c r="H26" s="24"/>
      <c r="J26" s="23"/>
      <c r="K26" s="146"/>
      <c r="L26" s="24"/>
    </row>
    <row r="27" spans="1:13" ht="18.95" customHeight="1">
      <c r="A27" s="13" t="s">
        <v>9</v>
      </c>
      <c r="E27" s="162"/>
      <c r="F27" s="23"/>
      <c r="G27" s="146"/>
      <c r="H27" s="24"/>
      <c r="J27" s="23"/>
      <c r="K27" s="146"/>
      <c r="L27" s="24"/>
    </row>
    <row r="28" spans="1:13" ht="5.0999999999999996" customHeight="1">
      <c r="A28" s="13"/>
      <c r="E28" s="162"/>
      <c r="F28" s="23"/>
      <c r="G28" s="146"/>
      <c r="H28" s="24"/>
      <c r="J28" s="23"/>
      <c r="K28" s="146"/>
      <c r="L28" s="24"/>
    </row>
    <row r="29" spans="1:13" ht="18.95" customHeight="1">
      <c r="A29" s="9" t="s">
        <v>91</v>
      </c>
      <c r="E29" s="162"/>
      <c r="F29" s="23"/>
      <c r="G29" s="146">
        <v>3159700</v>
      </c>
      <c r="H29" s="24"/>
      <c r="I29" s="3">
        <v>3159700</v>
      </c>
      <c r="J29" s="23"/>
      <c r="K29" s="147">
        <v>0</v>
      </c>
      <c r="L29" s="3"/>
      <c r="M29" s="10">
        <v>0</v>
      </c>
    </row>
    <row r="30" spans="1:13" ht="18.95" customHeight="1">
      <c r="A30" s="9" t="s">
        <v>36</v>
      </c>
      <c r="E30" s="307">
        <v>12</v>
      </c>
      <c r="G30" s="147">
        <v>0</v>
      </c>
      <c r="H30" s="3"/>
      <c r="I30" s="10">
        <v>0</v>
      </c>
      <c r="J30" s="11"/>
      <c r="K30" s="147">
        <v>756023624</v>
      </c>
      <c r="L30" s="3"/>
      <c r="M30" s="10">
        <v>756023624</v>
      </c>
    </row>
    <row r="31" spans="1:13" ht="18.95" customHeight="1">
      <c r="A31" s="19" t="s">
        <v>159</v>
      </c>
      <c r="G31" s="147"/>
      <c r="H31" s="3"/>
      <c r="I31" s="10"/>
      <c r="J31" s="11"/>
      <c r="K31" s="147"/>
      <c r="L31" s="3"/>
      <c r="M31" s="10"/>
    </row>
    <row r="32" spans="1:13" ht="18.95" customHeight="1">
      <c r="B32" s="2" t="s">
        <v>156</v>
      </c>
      <c r="E32" s="307">
        <v>25</v>
      </c>
      <c r="G32" s="147">
        <v>0</v>
      </c>
      <c r="H32" s="3"/>
      <c r="I32" s="10">
        <v>0</v>
      </c>
      <c r="J32" s="11"/>
      <c r="K32" s="147">
        <v>287756491</v>
      </c>
      <c r="L32" s="3"/>
      <c r="M32" s="10">
        <v>227190875</v>
      </c>
    </row>
    <row r="33" spans="1:13" ht="18.95" customHeight="1">
      <c r="A33" s="9" t="s">
        <v>125</v>
      </c>
      <c r="E33" s="307">
        <v>13</v>
      </c>
      <c r="G33" s="146">
        <v>67126009</v>
      </c>
      <c r="I33" s="3">
        <v>67126009</v>
      </c>
      <c r="J33" s="11"/>
      <c r="K33" s="147">
        <v>102234020</v>
      </c>
      <c r="L33" s="3"/>
      <c r="M33" s="10">
        <v>104343822</v>
      </c>
    </row>
    <row r="34" spans="1:13" ht="18.95" customHeight="1">
      <c r="A34" s="9" t="s">
        <v>121</v>
      </c>
      <c r="E34" s="307">
        <v>14</v>
      </c>
      <c r="G34" s="146">
        <v>1178126239</v>
      </c>
      <c r="I34" s="3">
        <v>1622609273</v>
      </c>
      <c r="J34" s="11"/>
      <c r="K34" s="147">
        <v>690706618</v>
      </c>
      <c r="L34" s="3"/>
      <c r="M34" s="10">
        <v>750811246</v>
      </c>
    </row>
    <row r="35" spans="1:13" ht="18.95" customHeight="1">
      <c r="A35" s="144" t="s">
        <v>146</v>
      </c>
      <c r="E35" s="307" t="s">
        <v>153</v>
      </c>
      <c r="G35" s="146">
        <v>771450921</v>
      </c>
      <c r="I35" s="10">
        <v>0</v>
      </c>
      <c r="J35" s="11"/>
      <c r="K35" s="147">
        <v>240458415</v>
      </c>
      <c r="L35" s="3"/>
      <c r="M35" s="10">
        <v>0</v>
      </c>
    </row>
    <row r="36" spans="1:13" ht="18.95" customHeight="1">
      <c r="A36" s="9" t="s">
        <v>68</v>
      </c>
      <c r="E36" s="307">
        <v>14</v>
      </c>
      <c r="G36" s="146">
        <v>5167103</v>
      </c>
      <c r="I36" s="3">
        <v>11313675</v>
      </c>
      <c r="J36" s="11"/>
      <c r="K36" s="147">
        <v>1874229</v>
      </c>
      <c r="L36" s="3"/>
      <c r="M36" s="10">
        <v>6098277</v>
      </c>
    </row>
    <row r="37" spans="1:13" ht="18.95" customHeight="1">
      <c r="A37" s="9" t="s">
        <v>110</v>
      </c>
      <c r="G37" s="146">
        <v>32282516</v>
      </c>
      <c r="I37" s="3">
        <v>32870268</v>
      </c>
      <c r="J37" s="11"/>
      <c r="K37" s="147">
        <v>14825470</v>
      </c>
      <c r="L37" s="3"/>
      <c r="M37" s="10">
        <v>12492344</v>
      </c>
    </row>
    <row r="38" spans="1:13" ht="18.95" customHeight="1">
      <c r="A38" s="9" t="s">
        <v>10</v>
      </c>
      <c r="G38" s="148">
        <v>17064513</v>
      </c>
      <c r="I38" s="6">
        <v>16061897</v>
      </c>
      <c r="J38" s="11"/>
      <c r="K38" s="148">
        <v>7768653</v>
      </c>
      <c r="L38" s="3"/>
      <c r="M38" s="6">
        <v>8950547</v>
      </c>
    </row>
    <row r="39" spans="1:13" ht="5.0999999999999996" customHeight="1">
      <c r="A39" s="12"/>
      <c r="E39" s="160"/>
      <c r="F39" s="1"/>
      <c r="G39" s="145"/>
      <c r="H39" s="17"/>
      <c r="I39" s="18"/>
      <c r="J39" s="1"/>
      <c r="K39" s="145"/>
      <c r="L39" s="17"/>
      <c r="M39" s="18"/>
    </row>
    <row r="40" spans="1:13" ht="18.95" customHeight="1">
      <c r="A40" s="21" t="s">
        <v>11</v>
      </c>
      <c r="G40" s="148">
        <f>SUM(G29:G38)</f>
        <v>2074377001</v>
      </c>
      <c r="H40" s="20"/>
      <c r="I40" s="6">
        <f>SUM(I29:I38)</f>
        <v>1753140822</v>
      </c>
      <c r="K40" s="148">
        <f>SUM(K29:K38)</f>
        <v>2101647520</v>
      </c>
      <c r="L40" s="20"/>
      <c r="M40" s="6">
        <f>SUM(M29:M38)</f>
        <v>1865910735</v>
      </c>
    </row>
    <row r="41" spans="1:13" ht="5.0999999999999996" customHeight="1">
      <c r="A41" s="21"/>
      <c r="G41" s="146"/>
      <c r="K41" s="146"/>
    </row>
    <row r="42" spans="1:13" ht="18.95" customHeight="1" thickBot="1">
      <c r="A42" s="21" t="s">
        <v>12</v>
      </c>
      <c r="G42" s="149">
        <f>G25+G40</f>
        <v>4579361412</v>
      </c>
      <c r="I42" s="26">
        <f>I25+I40</f>
        <v>4412314421</v>
      </c>
      <c r="K42" s="149">
        <f>K25+K40</f>
        <v>4108832380</v>
      </c>
      <c r="M42" s="26">
        <f>M25+M40</f>
        <v>4063261332</v>
      </c>
    </row>
    <row r="43" spans="1:13" ht="18" customHeight="1" thickTop="1">
      <c r="A43" s="21"/>
      <c r="G43" s="10"/>
      <c r="I43" s="10"/>
      <c r="K43" s="10"/>
      <c r="M43" s="10"/>
    </row>
    <row r="44" spans="1:13" ht="22.5" customHeight="1">
      <c r="A44" s="307"/>
      <c r="B44" s="307"/>
      <c r="C44" s="307"/>
      <c r="D44" s="307"/>
      <c r="F44" s="307"/>
      <c r="G44" s="307"/>
      <c r="H44" s="307"/>
      <c r="I44" s="307"/>
      <c r="J44" s="307"/>
      <c r="K44" s="307"/>
      <c r="L44" s="307"/>
      <c r="M44" s="307"/>
    </row>
    <row r="45" spans="1:13" ht="18" customHeight="1">
      <c r="A45" s="312" t="s">
        <v>13</v>
      </c>
      <c r="B45" s="312"/>
      <c r="C45" s="312"/>
      <c r="D45" s="312"/>
      <c r="E45" s="312"/>
      <c r="F45" s="312"/>
      <c r="G45" s="312"/>
      <c r="H45" s="312"/>
      <c r="I45" s="312"/>
      <c r="J45" s="312"/>
      <c r="K45" s="312"/>
      <c r="L45" s="312"/>
      <c r="M45" s="312"/>
    </row>
    <row r="46" spans="1:13" ht="9.75" customHeight="1">
      <c r="A46" s="307"/>
      <c r="B46" s="307"/>
      <c r="C46" s="307"/>
      <c r="D46" s="307"/>
      <c r="F46" s="307"/>
      <c r="G46" s="307"/>
      <c r="H46" s="307"/>
      <c r="I46" s="307"/>
      <c r="J46" s="307"/>
      <c r="K46" s="307"/>
      <c r="L46" s="307"/>
      <c r="M46" s="307"/>
    </row>
    <row r="47" spans="1:13" ht="20.100000000000001" customHeight="1">
      <c r="A47" s="59" t="s">
        <v>69</v>
      </c>
      <c r="B47" s="5"/>
      <c r="C47" s="5"/>
      <c r="D47" s="5"/>
      <c r="E47" s="163"/>
      <c r="F47" s="5"/>
      <c r="G47" s="6"/>
      <c r="H47" s="7"/>
      <c r="I47" s="6"/>
      <c r="J47" s="5"/>
      <c r="K47" s="6"/>
      <c r="L47" s="7"/>
      <c r="M47" s="6"/>
    </row>
    <row r="48" spans="1:13" ht="19.350000000000001" customHeight="1">
      <c r="A48" s="1" t="str">
        <f>A1</f>
        <v>บริษัท อาร์ แอนด์ บี ฟู้ด ซัพพลาย จำกัด (มหาชน)</v>
      </c>
      <c r="E48" s="2"/>
    </row>
    <row r="49" spans="1:13" ht="20.100000000000001" customHeight="1">
      <c r="A49" s="21" t="s">
        <v>144</v>
      </c>
    </row>
    <row r="50" spans="1:13" s="8" customFormat="1" ht="20.100000000000001" customHeight="1">
      <c r="A50" s="27" t="str">
        <f>+A3</f>
        <v>ณ วันที่ 30 มิถุนายน พ.ศ. 2563</v>
      </c>
      <c r="B50" s="5"/>
      <c r="C50" s="5"/>
      <c r="D50" s="5"/>
      <c r="E50" s="163"/>
      <c r="F50" s="5"/>
      <c r="G50" s="6"/>
      <c r="H50" s="7"/>
      <c r="I50" s="6"/>
      <c r="J50" s="5"/>
      <c r="K50" s="6"/>
      <c r="L50" s="7"/>
      <c r="M50" s="6"/>
    </row>
    <row r="51" spans="1:13" s="8" customFormat="1" ht="20.100000000000001" customHeight="1">
      <c r="A51" s="28"/>
      <c r="E51" s="164"/>
      <c r="G51" s="10"/>
      <c r="H51" s="20"/>
      <c r="I51" s="10"/>
      <c r="K51" s="10"/>
      <c r="L51" s="20"/>
      <c r="M51" s="10"/>
    </row>
    <row r="52" spans="1:13" s="8" customFormat="1" ht="20.100000000000001" customHeight="1">
      <c r="G52" s="311" t="s">
        <v>55</v>
      </c>
      <c r="H52" s="311"/>
      <c r="I52" s="311"/>
      <c r="J52" s="46"/>
      <c r="K52" s="311" t="s">
        <v>67</v>
      </c>
      <c r="L52" s="311"/>
      <c r="M52" s="311"/>
    </row>
    <row r="53" spans="1:13" s="8" customFormat="1" ht="20.100000000000001" customHeight="1">
      <c r="G53" s="128" t="s">
        <v>56</v>
      </c>
      <c r="H53" s="47"/>
      <c r="I53" s="14" t="s">
        <v>152</v>
      </c>
      <c r="J53" s="46"/>
      <c r="K53" s="128" t="s">
        <v>56</v>
      </c>
      <c r="L53" s="47"/>
      <c r="M53" s="14" t="s">
        <v>152</v>
      </c>
    </row>
    <row r="54" spans="1:13" s="8" customFormat="1" ht="20.100000000000001" customHeight="1">
      <c r="G54" s="239" t="s">
        <v>175</v>
      </c>
      <c r="H54" s="39"/>
      <c r="I54" s="239" t="s">
        <v>39</v>
      </c>
      <c r="J54" s="36"/>
      <c r="K54" s="239" t="s">
        <v>175</v>
      </c>
      <c r="L54" s="14"/>
      <c r="M54" s="14" t="s">
        <v>39</v>
      </c>
    </row>
    <row r="55" spans="1:13" ht="20.100000000000001" customHeight="1">
      <c r="A55" s="12"/>
      <c r="E55" s="158"/>
      <c r="F55" s="13"/>
      <c r="G55" s="14" t="s">
        <v>143</v>
      </c>
      <c r="H55" s="15"/>
      <c r="I55" s="14" t="s">
        <v>123</v>
      </c>
      <c r="J55" s="13"/>
      <c r="K55" s="14" t="s">
        <v>143</v>
      </c>
      <c r="L55" s="15"/>
      <c r="M55" s="14" t="s">
        <v>123</v>
      </c>
    </row>
    <row r="56" spans="1:13" ht="20.100000000000001" customHeight="1">
      <c r="A56" s="12"/>
      <c r="E56" s="159" t="s">
        <v>1</v>
      </c>
      <c r="F56" s="1"/>
      <c r="G56" s="16" t="s">
        <v>2</v>
      </c>
      <c r="H56" s="17"/>
      <c r="I56" s="16" t="s">
        <v>2</v>
      </c>
      <c r="J56" s="1"/>
      <c r="K56" s="16" t="s">
        <v>2</v>
      </c>
      <c r="L56" s="17"/>
      <c r="M56" s="16" t="s">
        <v>2</v>
      </c>
    </row>
    <row r="57" spans="1:13" ht="8.1" customHeight="1">
      <c r="A57" s="12"/>
      <c r="E57" s="160"/>
      <c r="F57" s="1"/>
      <c r="G57" s="145"/>
      <c r="H57" s="17"/>
      <c r="I57" s="18"/>
      <c r="J57" s="1"/>
      <c r="K57" s="145"/>
      <c r="L57" s="17"/>
      <c r="M57" s="18"/>
    </row>
    <row r="58" spans="1:13" ht="20.100000000000001" customHeight="1">
      <c r="A58" s="13" t="s">
        <v>70</v>
      </c>
      <c r="E58" s="160"/>
      <c r="F58" s="1"/>
      <c r="G58" s="145"/>
      <c r="H58" s="17"/>
      <c r="I58" s="18"/>
      <c r="J58" s="1"/>
      <c r="K58" s="145"/>
      <c r="L58" s="17"/>
      <c r="M58" s="18"/>
    </row>
    <row r="59" spans="1:13" ht="8.1" customHeight="1">
      <c r="A59" s="13"/>
      <c r="E59" s="160"/>
      <c r="F59" s="1"/>
      <c r="G59" s="145"/>
      <c r="H59" s="17"/>
      <c r="I59" s="18"/>
      <c r="J59" s="1"/>
      <c r="K59" s="145"/>
      <c r="L59" s="17"/>
      <c r="M59" s="18"/>
    </row>
    <row r="60" spans="1:13" ht="20.100000000000001" customHeight="1">
      <c r="A60" s="13" t="s">
        <v>14</v>
      </c>
      <c r="G60" s="146"/>
      <c r="K60" s="146"/>
    </row>
    <row r="61" spans="1:13" ht="8.1" customHeight="1">
      <c r="A61" s="13"/>
      <c r="G61" s="146"/>
      <c r="K61" s="146"/>
    </row>
    <row r="62" spans="1:13" ht="20.100000000000001" customHeight="1">
      <c r="A62" s="9" t="s">
        <v>15</v>
      </c>
      <c r="E62" s="307">
        <v>16</v>
      </c>
      <c r="G62" s="146">
        <v>309064515</v>
      </c>
      <c r="I62" s="3">
        <v>311767892</v>
      </c>
      <c r="K62" s="146">
        <v>255974011</v>
      </c>
      <c r="M62" s="3">
        <v>256321887</v>
      </c>
    </row>
    <row r="63" spans="1:13" ht="20.100000000000001" customHeight="1">
      <c r="A63" s="9" t="s">
        <v>92</v>
      </c>
      <c r="G63" s="146"/>
      <c r="K63" s="146"/>
    </row>
    <row r="64" spans="1:13" ht="20.100000000000001" customHeight="1">
      <c r="A64" s="2" t="s">
        <v>118</v>
      </c>
      <c r="B64" s="2" t="s">
        <v>119</v>
      </c>
      <c r="E64" s="307">
        <v>17</v>
      </c>
      <c r="G64" s="146">
        <v>0</v>
      </c>
      <c r="H64" s="20"/>
      <c r="I64" s="3">
        <v>13763292</v>
      </c>
      <c r="K64" s="147">
        <v>0</v>
      </c>
      <c r="L64" s="3"/>
      <c r="M64" s="10">
        <v>0</v>
      </c>
    </row>
    <row r="65" spans="1:13" ht="20.100000000000001" customHeight="1">
      <c r="A65" s="2" t="s">
        <v>142</v>
      </c>
      <c r="G65" s="146"/>
      <c r="H65" s="20"/>
      <c r="K65" s="146"/>
    </row>
    <row r="66" spans="1:13" ht="20.100000000000001" customHeight="1">
      <c r="A66" s="2" t="s">
        <v>118</v>
      </c>
      <c r="B66" s="2" t="s">
        <v>158</v>
      </c>
      <c r="E66" s="2"/>
      <c r="G66" s="172"/>
      <c r="H66" s="2"/>
      <c r="I66" s="2"/>
      <c r="K66" s="172"/>
      <c r="L66" s="2"/>
      <c r="M66" s="2"/>
    </row>
    <row r="67" spans="1:13" ht="20.100000000000001" customHeight="1">
      <c r="B67" s="2" t="s">
        <v>157</v>
      </c>
      <c r="E67" s="307" t="s">
        <v>205</v>
      </c>
      <c r="G67" s="146">
        <v>0</v>
      </c>
      <c r="H67" s="20"/>
      <c r="I67" s="3">
        <v>12492000</v>
      </c>
      <c r="K67" s="147">
        <v>0</v>
      </c>
      <c r="L67" s="3"/>
      <c r="M67" s="10">
        <v>0</v>
      </c>
    </row>
    <row r="68" spans="1:13" ht="20.100000000000001" customHeight="1">
      <c r="A68" s="9" t="s">
        <v>226</v>
      </c>
      <c r="E68" s="307">
        <v>8</v>
      </c>
      <c r="G68" s="146">
        <v>339380</v>
      </c>
      <c r="H68" s="20"/>
      <c r="I68" s="3">
        <v>0</v>
      </c>
      <c r="K68" s="146">
        <v>339380</v>
      </c>
      <c r="L68" s="20"/>
      <c r="M68" s="3">
        <v>0</v>
      </c>
    </row>
    <row r="69" spans="1:13" ht="20.100000000000001" customHeight="1">
      <c r="A69" s="9" t="s">
        <v>37</v>
      </c>
      <c r="G69" s="146">
        <v>63538515</v>
      </c>
      <c r="H69" s="20"/>
      <c r="I69" s="3">
        <v>26132541</v>
      </c>
      <c r="K69" s="146">
        <v>48056669</v>
      </c>
      <c r="L69" s="20"/>
      <c r="M69" s="3">
        <v>21711420</v>
      </c>
    </row>
    <row r="70" spans="1:13" ht="20.100000000000001" customHeight="1">
      <c r="A70" s="9" t="s">
        <v>160</v>
      </c>
      <c r="G70" s="172"/>
      <c r="H70" s="2"/>
      <c r="I70" s="2"/>
      <c r="K70" s="172"/>
      <c r="L70" s="2"/>
      <c r="M70" s="2"/>
    </row>
    <row r="71" spans="1:13" ht="20.100000000000001" customHeight="1">
      <c r="A71" s="9"/>
      <c r="B71" s="9" t="s">
        <v>157</v>
      </c>
      <c r="E71" s="307">
        <v>18</v>
      </c>
      <c r="G71" s="146">
        <v>10167467</v>
      </c>
      <c r="I71" s="3">
        <v>71554</v>
      </c>
      <c r="K71" s="146">
        <v>3749511</v>
      </c>
      <c r="M71" s="3">
        <v>0</v>
      </c>
    </row>
    <row r="72" spans="1:13" ht="20.100000000000001" customHeight="1">
      <c r="A72" s="2" t="s">
        <v>16</v>
      </c>
      <c r="G72" s="148">
        <v>8978208</v>
      </c>
      <c r="I72" s="6">
        <v>10912632</v>
      </c>
      <c r="K72" s="148">
        <v>3918336</v>
      </c>
      <c r="L72" s="20"/>
      <c r="M72" s="6">
        <v>6177903</v>
      </c>
    </row>
    <row r="73" spans="1:13" ht="8.1" customHeight="1">
      <c r="A73" s="12"/>
      <c r="E73" s="160"/>
      <c r="F73" s="1"/>
      <c r="G73" s="145"/>
      <c r="H73" s="17"/>
      <c r="I73" s="18"/>
      <c r="J73" s="1"/>
      <c r="K73" s="145"/>
      <c r="L73" s="17"/>
      <c r="M73" s="18"/>
    </row>
    <row r="74" spans="1:13" ht="20.100000000000001" customHeight="1">
      <c r="A74" s="21" t="s">
        <v>17</v>
      </c>
      <c r="G74" s="148">
        <f>SUM(G62:G72)</f>
        <v>392088085</v>
      </c>
      <c r="I74" s="6">
        <f>SUM(I62:I72)</f>
        <v>375139911</v>
      </c>
      <c r="K74" s="148">
        <f>SUM(K62:K72)</f>
        <v>312037907</v>
      </c>
      <c r="M74" s="6">
        <f>SUM(M62:M72)</f>
        <v>284211210</v>
      </c>
    </row>
    <row r="75" spans="1:13" ht="20.100000000000001" customHeight="1">
      <c r="A75" s="9"/>
      <c r="G75" s="146"/>
      <c r="K75" s="146"/>
    </row>
    <row r="76" spans="1:13" ht="20.100000000000001" customHeight="1">
      <c r="A76" s="13" t="s">
        <v>18</v>
      </c>
      <c r="G76" s="146"/>
      <c r="K76" s="146"/>
    </row>
    <row r="77" spans="1:13" ht="8.1" customHeight="1">
      <c r="A77" s="22"/>
      <c r="G77" s="146"/>
      <c r="K77" s="146"/>
    </row>
    <row r="78" spans="1:13" ht="20.100000000000001" customHeight="1">
      <c r="A78" s="9" t="s">
        <v>38</v>
      </c>
      <c r="E78" s="307">
        <v>17</v>
      </c>
      <c r="G78" s="146">
        <v>0</v>
      </c>
      <c r="I78" s="3">
        <v>40326020</v>
      </c>
      <c r="K78" s="147">
        <v>0</v>
      </c>
      <c r="L78" s="3"/>
      <c r="M78" s="10">
        <v>0</v>
      </c>
    </row>
    <row r="79" spans="1:13" ht="20.100000000000001" customHeight="1">
      <c r="A79" s="9" t="s">
        <v>161</v>
      </c>
      <c r="E79" s="2"/>
      <c r="G79" s="172"/>
      <c r="H79" s="2"/>
      <c r="I79" s="2"/>
      <c r="K79" s="172"/>
      <c r="L79" s="2"/>
      <c r="M79" s="2"/>
    </row>
    <row r="80" spans="1:13" ht="20.100000000000001" customHeight="1">
      <c r="A80" s="9"/>
      <c r="B80" s="9" t="s">
        <v>156</v>
      </c>
      <c r="E80" s="307" t="s">
        <v>205</v>
      </c>
      <c r="G80" s="146">
        <v>0</v>
      </c>
      <c r="I80" s="3">
        <v>37508000</v>
      </c>
      <c r="K80" s="147">
        <v>0</v>
      </c>
      <c r="L80" s="3"/>
      <c r="M80" s="10">
        <v>0</v>
      </c>
    </row>
    <row r="81" spans="1:13" ht="20.100000000000001" customHeight="1">
      <c r="A81" s="9" t="s">
        <v>147</v>
      </c>
      <c r="E81" s="307">
        <v>18</v>
      </c>
      <c r="G81" s="146">
        <v>302055827</v>
      </c>
      <c r="I81" s="3">
        <v>35081539</v>
      </c>
      <c r="K81" s="146">
        <v>154277939</v>
      </c>
      <c r="M81" s="3">
        <v>32835396</v>
      </c>
    </row>
    <row r="82" spans="1:13" ht="20.100000000000001" customHeight="1">
      <c r="A82" s="2" t="s">
        <v>19</v>
      </c>
      <c r="E82" s="161">
        <v>19</v>
      </c>
      <c r="G82" s="148">
        <v>56579639</v>
      </c>
      <c r="I82" s="6">
        <v>54383772</v>
      </c>
      <c r="K82" s="148">
        <v>36363712</v>
      </c>
      <c r="M82" s="6">
        <v>35054436</v>
      </c>
    </row>
    <row r="83" spans="1:13" ht="8.1" customHeight="1">
      <c r="A83" s="12"/>
      <c r="E83" s="160"/>
      <c r="F83" s="1"/>
      <c r="G83" s="145"/>
      <c r="H83" s="17"/>
      <c r="I83" s="18"/>
      <c r="J83" s="1"/>
      <c r="K83" s="145"/>
      <c r="L83" s="17"/>
      <c r="M83" s="18"/>
    </row>
    <row r="84" spans="1:13" ht="20.100000000000001" customHeight="1">
      <c r="A84" s="22" t="s">
        <v>20</v>
      </c>
      <c r="G84" s="148">
        <f>SUM(G78:G82)</f>
        <v>358635466</v>
      </c>
      <c r="I84" s="6">
        <f>SUM(I78:I82)</f>
        <v>167299331</v>
      </c>
      <c r="K84" s="148">
        <f>SUM(K78:K82)</f>
        <v>190641651</v>
      </c>
      <c r="M84" s="6">
        <f>SUM(M78:M82)</f>
        <v>67889832</v>
      </c>
    </row>
    <row r="85" spans="1:13" ht="8.1" customHeight="1">
      <c r="A85" s="19"/>
      <c r="G85" s="146"/>
      <c r="K85" s="146"/>
    </row>
    <row r="86" spans="1:13" ht="20.100000000000001" customHeight="1">
      <c r="A86" s="22" t="s">
        <v>21</v>
      </c>
      <c r="G86" s="148">
        <f>G74+G84</f>
        <v>750723551</v>
      </c>
      <c r="I86" s="6">
        <f>I74+I84</f>
        <v>542439242</v>
      </c>
      <c r="K86" s="148">
        <f>K74+K84</f>
        <v>502679558</v>
      </c>
      <c r="M86" s="6">
        <f>M74+M84</f>
        <v>352101042</v>
      </c>
    </row>
    <row r="87" spans="1:13" ht="20.100000000000001" customHeight="1">
      <c r="A87" s="22"/>
      <c r="G87" s="10"/>
      <c r="I87" s="10"/>
      <c r="K87" s="10"/>
      <c r="M87" s="10"/>
    </row>
    <row r="88" spans="1:13" ht="20.100000000000001" customHeight="1">
      <c r="A88" s="22"/>
      <c r="G88" s="10"/>
      <c r="I88" s="10"/>
      <c r="K88" s="10"/>
      <c r="M88" s="10"/>
    </row>
    <row r="89" spans="1:13" ht="20.100000000000001" customHeight="1">
      <c r="A89" s="22"/>
      <c r="G89" s="10"/>
      <c r="I89" s="10"/>
      <c r="K89" s="10"/>
      <c r="M89" s="10"/>
    </row>
    <row r="90" spans="1:13" ht="6" customHeight="1">
      <c r="A90" s="22"/>
      <c r="G90" s="10"/>
      <c r="I90" s="10"/>
      <c r="K90" s="10"/>
      <c r="M90" s="10"/>
    </row>
    <row r="91" spans="1:13" ht="20.100000000000001" customHeight="1">
      <c r="A91" s="29" t="str">
        <f>A47</f>
        <v>หมายเหตุประกอบข้อมูลทางการเงินเป็นส่วนหนึ่งของข้อมูลทางการเงินระหว่างกาลนี้</v>
      </c>
      <c r="B91" s="5"/>
      <c r="C91" s="5"/>
      <c r="D91" s="5"/>
      <c r="E91" s="163"/>
      <c r="F91" s="5"/>
      <c r="G91" s="6"/>
      <c r="H91" s="7"/>
      <c r="I91" s="6"/>
      <c r="J91" s="5"/>
      <c r="K91" s="6"/>
      <c r="L91" s="7"/>
      <c r="M91" s="6"/>
    </row>
    <row r="92" spans="1:13" ht="19.350000000000001" customHeight="1">
      <c r="A92" s="1" t="str">
        <f>A1</f>
        <v>บริษัท อาร์ แอนด์ บี ฟู้ด ซัพพลาย จำกัด (มหาชน)</v>
      </c>
      <c r="E92" s="2"/>
    </row>
    <row r="93" spans="1:13" ht="20.100000000000001" customHeight="1">
      <c r="A93" s="21" t="s">
        <v>144</v>
      </c>
      <c r="G93" s="10"/>
      <c r="I93" s="10"/>
      <c r="K93" s="10"/>
      <c r="M93" s="10"/>
    </row>
    <row r="94" spans="1:13" ht="20.100000000000001" customHeight="1">
      <c r="A94" s="27" t="str">
        <f>A50</f>
        <v>ณ วันที่ 30 มิถุนายน พ.ศ. 2563</v>
      </c>
      <c r="B94" s="5"/>
      <c r="C94" s="5"/>
      <c r="D94" s="5"/>
      <c r="E94" s="163"/>
      <c r="F94" s="5"/>
      <c r="G94" s="6"/>
      <c r="H94" s="7"/>
      <c r="I94" s="6"/>
      <c r="J94" s="5"/>
      <c r="K94" s="6"/>
      <c r="L94" s="7"/>
      <c r="M94" s="6"/>
    </row>
    <row r="95" spans="1:13" ht="20.100000000000001" customHeight="1">
      <c r="A95" s="30"/>
      <c r="B95" s="8"/>
      <c r="C95" s="8"/>
      <c r="D95" s="8"/>
      <c r="E95" s="164"/>
      <c r="F95" s="8"/>
      <c r="G95" s="10"/>
      <c r="H95" s="20"/>
      <c r="I95" s="10"/>
      <c r="J95" s="8"/>
      <c r="K95" s="10"/>
      <c r="L95" s="20"/>
      <c r="M95" s="10"/>
    </row>
    <row r="96" spans="1:13" ht="20.100000000000001" customHeight="1">
      <c r="A96" s="30"/>
      <c r="B96" s="8"/>
      <c r="C96" s="8"/>
      <c r="D96" s="8"/>
      <c r="E96" s="8"/>
      <c r="F96" s="8"/>
      <c r="G96" s="311" t="s">
        <v>55</v>
      </c>
      <c r="H96" s="311"/>
      <c r="I96" s="311"/>
      <c r="J96" s="46"/>
      <c r="K96" s="311" t="s">
        <v>67</v>
      </c>
      <c r="L96" s="311"/>
      <c r="M96" s="311"/>
    </row>
    <row r="97" spans="1:13" s="8" customFormat="1" ht="20.100000000000001" customHeight="1">
      <c r="G97" s="128" t="s">
        <v>56</v>
      </c>
      <c r="H97" s="47"/>
      <c r="I97" s="14" t="s">
        <v>152</v>
      </c>
      <c r="J97" s="46"/>
      <c r="K97" s="128" t="s">
        <v>56</v>
      </c>
      <c r="L97" s="47"/>
      <c r="M97" s="14" t="s">
        <v>152</v>
      </c>
    </row>
    <row r="98" spans="1:13" ht="20.100000000000001" customHeight="1">
      <c r="A98" s="30"/>
      <c r="B98" s="8"/>
      <c r="C98" s="8"/>
      <c r="D98" s="8"/>
      <c r="E98" s="8"/>
      <c r="F98" s="8"/>
      <c r="G98" s="239" t="s">
        <v>175</v>
      </c>
      <c r="H98" s="39"/>
      <c r="I98" s="239" t="s">
        <v>39</v>
      </c>
      <c r="J98" s="36"/>
      <c r="K98" s="239" t="s">
        <v>175</v>
      </c>
      <c r="L98" s="14"/>
      <c r="M98" s="14" t="s">
        <v>39</v>
      </c>
    </row>
    <row r="99" spans="1:13" ht="20.100000000000001" customHeight="1">
      <c r="A99" s="22"/>
      <c r="E99" s="158"/>
      <c r="F99" s="13"/>
      <c r="G99" s="14" t="s">
        <v>143</v>
      </c>
      <c r="H99" s="15"/>
      <c r="I99" s="14" t="s">
        <v>123</v>
      </c>
      <c r="J99" s="13"/>
      <c r="K99" s="14" t="s">
        <v>143</v>
      </c>
      <c r="L99" s="15"/>
      <c r="M99" s="14" t="s">
        <v>123</v>
      </c>
    </row>
    <row r="100" spans="1:13" ht="20.100000000000001" customHeight="1">
      <c r="A100" s="22"/>
      <c r="E100" s="159" t="s">
        <v>1</v>
      </c>
      <c r="F100" s="1"/>
      <c r="G100" s="16" t="s">
        <v>2</v>
      </c>
      <c r="H100" s="17"/>
      <c r="I100" s="16" t="s">
        <v>2</v>
      </c>
      <c r="J100" s="1"/>
      <c r="K100" s="16" t="s">
        <v>2</v>
      </c>
      <c r="L100" s="17"/>
      <c r="M100" s="16" t="s">
        <v>2</v>
      </c>
    </row>
    <row r="101" spans="1:13" ht="8.1" customHeight="1">
      <c r="A101" s="22"/>
      <c r="E101" s="160"/>
      <c r="F101" s="1"/>
      <c r="G101" s="145"/>
      <c r="H101" s="17"/>
      <c r="I101" s="18"/>
      <c r="J101" s="1"/>
      <c r="K101" s="145"/>
      <c r="L101" s="17"/>
      <c r="M101" s="18"/>
    </row>
    <row r="102" spans="1:13" ht="20.100000000000001" customHeight="1">
      <c r="A102" s="13" t="s">
        <v>71</v>
      </c>
      <c r="G102" s="146"/>
      <c r="K102" s="146"/>
    </row>
    <row r="103" spans="1:13" ht="8.1" customHeight="1">
      <c r="A103" s="22"/>
      <c r="G103" s="146"/>
      <c r="K103" s="146"/>
    </row>
    <row r="104" spans="1:13" ht="20.100000000000001" customHeight="1">
      <c r="A104" s="19" t="s">
        <v>22</v>
      </c>
      <c r="E104" s="164"/>
      <c r="G104" s="146"/>
      <c r="K104" s="146"/>
    </row>
    <row r="105" spans="1:13" ht="20.100000000000001" customHeight="1">
      <c r="A105" s="19"/>
      <c r="B105" s="19" t="s">
        <v>23</v>
      </c>
      <c r="E105" s="164"/>
      <c r="G105" s="146"/>
      <c r="K105" s="146"/>
    </row>
    <row r="106" spans="1:13" ht="20.25" customHeight="1">
      <c r="A106" s="19"/>
      <c r="B106" s="19"/>
      <c r="C106" s="2" t="s">
        <v>126</v>
      </c>
      <c r="E106" s="164"/>
      <c r="G106" s="146"/>
      <c r="K106" s="146"/>
    </row>
    <row r="107" spans="1:13" ht="20.25" customHeight="1" thickBot="1">
      <c r="A107" s="19"/>
      <c r="B107" s="19"/>
      <c r="D107" s="2" t="s">
        <v>127</v>
      </c>
      <c r="E107" s="164"/>
      <c r="G107" s="149">
        <v>2000000000</v>
      </c>
      <c r="I107" s="26">
        <v>2000000000</v>
      </c>
      <c r="K107" s="149">
        <v>2000000000</v>
      </c>
      <c r="M107" s="26">
        <v>2000000000</v>
      </c>
    </row>
    <row r="108" spans="1:13" ht="8.1" customHeight="1" thickTop="1">
      <c r="B108" s="19"/>
      <c r="E108" s="8"/>
      <c r="G108" s="146"/>
      <c r="K108" s="146"/>
    </row>
    <row r="109" spans="1:13" ht="20.100000000000001" customHeight="1">
      <c r="B109" s="19" t="s">
        <v>72</v>
      </c>
      <c r="E109" s="164"/>
      <c r="G109" s="150"/>
      <c r="H109" s="31"/>
      <c r="I109" s="25"/>
      <c r="K109" s="150"/>
      <c r="L109" s="31"/>
      <c r="M109" s="25"/>
    </row>
    <row r="110" spans="1:13" ht="20.100000000000001" customHeight="1">
      <c r="B110" s="19"/>
      <c r="C110" s="2" t="s">
        <v>126</v>
      </c>
      <c r="E110" s="8"/>
      <c r="G110" s="146"/>
      <c r="K110" s="146"/>
    </row>
    <row r="111" spans="1:13" ht="20.100000000000001" customHeight="1">
      <c r="B111" s="19"/>
      <c r="D111" s="2" t="s">
        <v>128</v>
      </c>
      <c r="E111" s="8"/>
      <c r="G111" s="147">
        <v>2000000000</v>
      </c>
      <c r="I111" s="10">
        <v>2000000000</v>
      </c>
      <c r="K111" s="146">
        <v>2000000000</v>
      </c>
      <c r="M111" s="3">
        <v>2000000000</v>
      </c>
    </row>
    <row r="112" spans="1:13" ht="20.100000000000001" customHeight="1">
      <c r="A112" s="2" t="s">
        <v>93</v>
      </c>
      <c r="B112" s="19"/>
      <c r="E112" s="164"/>
      <c r="G112" s="147">
        <v>1248938736</v>
      </c>
      <c r="I112" s="10">
        <v>1248938736</v>
      </c>
      <c r="K112" s="147">
        <v>1248938736</v>
      </c>
      <c r="M112" s="10">
        <v>1248938736</v>
      </c>
    </row>
    <row r="113" spans="1:13" ht="20.100000000000001" customHeight="1">
      <c r="A113" s="2" t="s">
        <v>165</v>
      </c>
      <c r="B113" s="19"/>
      <c r="E113" s="164"/>
      <c r="G113" s="147"/>
      <c r="I113" s="10"/>
      <c r="K113" s="147"/>
      <c r="M113" s="10"/>
    </row>
    <row r="114" spans="1:13" ht="20.100000000000001" customHeight="1">
      <c r="B114" s="19" t="s">
        <v>166</v>
      </c>
      <c r="E114" s="164"/>
      <c r="G114" s="146">
        <v>94712575</v>
      </c>
      <c r="I114" s="3">
        <v>94712575</v>
      </c>
      <c r="K114" s="146">
        <v>0</v>
      </c>
      <c r="M114" s="3">
        <v>0</v>
      </c>
    </row>
    <row r="115" spans="1:13" ht="20.100000000000001" customHeight="1">
      <c r="A115" s="9" t="s">
        <v>24</v>
      </c>
      <c r="E115" s="164"/>
      <c r="G115" s="146"/>
      <c r="H115" s="20"/>
      <c r="K115" s="146"/>
      <c r="L115" s="20"/>
    </row>
    <row r="116" spans="1:13" ht="20.100000000000001" customHeight="1">
      <c r="A116" s="9"/>
      <c r="B116" s="2" t="s">
        <v>129</v>
      </c>
      <c r="E116" s="164"/>
      <c r="G116" s="146"/>
      <c r="H116" s="20"/>
      <c r="K116" s="146"/>
      <c r="L116" s="20"/>
    </row>
    <row r="117" spans="1:13" ht="20.100000000000001" customHeight="1">
      <c r="A117" s="9"/>
      <c r="C117" s="2" t="s">
        <v>130</v>
      </c>
      <c r="E117" s="164">
        <v>21</v>
      </c>
      <c r="G117" s="146">
        <v>110350000</v>
      </c>
      <c r="H117" s="20"/>
      <c r="I117" s="3">
        <v>110350000</v>
      </c>
      <c r="K117" s="146">
        <v>110350000</v>
      </c>
      <c r="L117" s="20"/>
      <c r="M117" s="3">
        <v>110350000</v>
      </c>
    </row>
    <row r="118" spans="1:13" ht="20.100000000000001" customHeight="1">
      <c r="A118" s="9"/>
      <c r="B118" s="2" t="s">
        <v>25</v>
      </c>
      <c r="E118" s="164"/>
      <c r="G118" s="147">
        <v>379367851</v>
      </c>
      <c r="I118" s="10">
        <v>423929843</v>
      </c>
      <c r="J118" s="8"/>
      <c r="K118" s="147">
        <v>246864086</v>
      </c>
      <c r="L118" s="32"/>
      <c r="M118" s="10">
        <v>351871554</v>
      </c>
    </row>
    <row r="119" spans="1:13" ht="20.100000000000001" customHeight="1">
      <c r="A119" s="9" t="s">
        <v>57</v>
      </c>
      <c r="E119" s="164"/>
      <c r="G119" s="148">
        <v>-3686432</v>
      </c>
      <c r="I119" s="6">
        <v>-7665932</v>
      </c>
      <c r="K119" s="148">
        <v>0</v>
      </c>
      <c r="L119" s="32"/>
      <c r="M119" s="6">
        <v>0</v>
      </c>
    </row>
    <row r="120" spans="1:13" ht="8.1" customHeight="1">
      <c r="A120" s="21"/>
      <c r="E120" s="164"/>
      <c r="G120" s="146"/>
      <c r="K120" s="146"/>
    </row>
    <row r="121" spans="1:13" ht="20.100000000000001" customHeight="1">
      <c r="A121" s="33" t="s">
        <v>73</v>
      </c>
      <c r="E121" s="164"/>
      <c r="G121" s="147">
        <f>SUM(G111:G119)</f>
        <v>3829682730</v>
      </c>
      <c r="I121" s="10">
        <f>SUM(I111:I119)</f>
        <v>3870265222</v>
      </c>
      <c r="K121" s="147">
        <f>SUM(K111:K119)</f>
        <v>3606152822</v>
      </c>
      <c r="M121" s="10">
        <f>SUM(M111:M119)</f>
        <v>3711160290</v>
      </c>
    </row>
    <row r="122" spans="1:13" ht="20.100000000000001" customHeight="1">
      <c r="A122" s="9"/>
      <c r="B122" s="2" t="s">
        <v>59</v>
      </c>
      <c r="E122" s="164"/>
      <c r="G122" s="148">
        <v>-1044869</v>
      </c>
      <c r="I122" s="6">
        <v>-390043</v>
      </c>
      <c r="K122" s="148">
        <v>0</v>
      </c>
      <c r="M122" s="6">
        <v>0</v>
      </c>
    </row>
    <row r="123" spans="1:13" ht="8.1" customHeight="1">
      <c r="A123" s="21"/>
      <c r="E123" s="164"/>
      <c r="G123" s="146"/>
      <c r="K123" s="146"/>
    </row>
    <row r="124" spans="1:13" ht="20.100000000000001" customHeight="1">
      <c r="A124" s="13" t="s">
        <v>95</v>
      </c>
      <c r="G124" s="148">
        <f>SUM(G121:G122)</f>
        <v>3828637861</v>
      </c>
      <c r="I124" s="6">
        <f>SUM(I121:I122)</f>
        <v>3869875179</v>
      </c>
      <c r="K124" s="148">
        <f>SUM(K121:K122)</f>
        <v>3606152822</v>
      </c>
      <c r="M124" s="6">
        <f>SUM(M121:M122)</f>
        <v>3711160290</v>
      </c>
    </row>
    <row r="125" spans="1:13" ht="8.1" customHeight="1">
      <c r="B125" s="19"/>
      <c r="G125" s="146"/>
      <c r="K125" s="146"/>
    </row>
    <row r="126" spans="1:13" ht="20.100000000000001" customHeight="1" thickBot="1">
      <c r="A126" s="1" t="s">
        <v>96</v>
      </c>
      <c r="G126" s="149">
        <f>G86+G124</f>
        <v>4579361412</v>
      </c>
      <c r="I126" s="26">
        <f>I86+I124</f>
        <v>4412314421</v>
      </c>
      <c r="K126" s="149">
        <f>K86+K124</f>
        <v>4108832380</v>
      </c>
      <c r="M126" s="26">
        <f>M86+M124</f>
        <v>4063261332</v>
      </c>
    </row>
    <row r="127" spans="1:13" ht="20.100000000000001" customHeight="1" thickTop="1">
      <c r="A127" s="1"/>
      <c r="L127" s="38"/>
      <c r="M127" s="38"/>
    </row>
    <row r="128" spans="1:13" ht="20.100000000000001" customHeight="1">
      <c r="A128" s="1"/>
      <c r="G128" s="10"/>
      <c r="I128" s="10"/>
      <c r="K128" s="10"/>
      <c r="M128" s="10"/>
    </row>
    <row r="129" spans="1:13" ht="20.100000000000001" customHeight="1">
      <c r="A129" s="1"/>
      <c r="G129" s="10"/>
      <c r="I129" s="10"/>
      <c r="K129" s="10"/>
      <c r="M129" s="10"/>
    </row>
    <row r="130" spans="1:13" ht="20.100000000000001" customHeight="1">
      <c r="A130" s="1"/>
      <c r="G130" s="10"/>
      <c r="I130" s="10"/>
      <c r="K130" s="10"/>
      <c r="M130" s="10"/>
    </row>
    <row r="131" spans="1:13" ht="20.100000000000001" customHeight="1">
      <c r="A131" s="1"/>
      <c r="G131" s="10"/>
      <c r="I131" s="10"/>
      <c r="K131" s="10"/>
      <c r="M131" s="10"/>
    </row>
    <row r="132" spans="1:13" ht="20.100000000000001" customHeight="1">
      <c r="A132" s="1"/>
      <c r="G132" s="10"/>
      <c r="I132" s="10"/>
      <c r="K132" s="10"/>
      <c r="M132" s="10"/>
    </row>
    <row r="133" spans="1:13" ht="12.75" customHeight="1">
      <c r="A133" s="1"/>
      <c r="G133" s="10"/>
      <c r="I133" s="10"/>
      <c r="K133" s="10"/>
      <c r="M133" s="10"/>
    </row>
    <row r="134" spans="1:13" ht="20.100000000000001" customHeight="1">
      <c r="A134" s="29" t="str">
        <f>A47</f>
        <v>หมายเหตุประกอบข้อมูลทางการเงินเป็นส่วนหนึ่งของข้อมูลทางการเงินระหว่างกาลนี้</v>
      </c>
      <c r="B134" s="5"/>
      <c r="C134" s="5"/>
      <c r="D134" s="5"/>
      <c r="E134" s="163"/>
      <c r="F134" s="5"/>
      <c r="G134" s="6"/>
      <c r="H134" s="7"/>
      <c r="I134" s="6"/>
      <c r="J134" s="5"/>
      <c r="K134" s="6"/>
      <c r="L134" s="7"/>
      <c r="M134" s="6"/>
    </row>
  </sheetData>
  <mergeCells count="7">
    <mergeCell ref="G96:I96"/>
    <mergeCell ref="K96:M96"/>
    <mergeCell ref="G5:I5"/>
    <mergeCell ref="K5:M5"/>
    <mergeCell ref="A45:M45"/>
    <mergeCell ref="G52:I52"/>
    <mergeCell ref="K52:M52"/>
  </mergeCells>
  <pageMargins left="0.8" right="0.5" top="0.5" bottom="0.6" header="0.49" footer="0.4"/>
  <pageSetup paperSize="9" firstPageNumber="2" fitToHeight="0" orientation="portrait" useFirstPageNumber="1" r:id="rId1"/>
  <headerFooter>
    <oddFooter>&amp;C&amp;"Times New Roman,Regular"&amp;11           &amp;R&amp;"Browallia New,Regular"&amp;13&amp;P</oddFooter>
  </headerFooter>
  <rowBreaks count="2" manualBreakCount="2">
    <brk id="47" max="12" man="1"/>
    <brk id="91" max="12" man="1"/>
  </rowBreaks>
  <ignoredErrors>
    <ignoredError sqref="E35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83"/>
  <sheetViews>
    <sheetView topLeftCell="A79" zoomScaleNormal="100" zoomScaleSheetLayoutView="100" workbookViewId="0">
      <selection activeCell="G92" sqref="G92"/>
    </sheetView>
  </sheetViews>
  <sheetFormatPr defaultColWidth="10.42578125" defaultRowHeight="21" customHeight="1"/>
  <cols>
    <col min="1" max="3" width="1.140625" style="48" customWidth="1"/>
    <col min="4" max="4" width="31.5703125" style="48" customWidth="1"/>
    <col min="5" max="5" width="7.140625" style="156" customWidth="1"/>
    <col min="6" max="6" width="0.5703125" style="48" customWidth="1"/>
    <col min="7" max="7" width="12.5703125" style="51" customWidth="1"/>
    <col min="8" max="8" width="0.5703125" style="50" customWidth="1"/>
    <col min="9" max="9" width="12.5703125" style="51" customWidth="1"/>
    <col min="10" max="10" width="0.5703125" style="48" customWidth="1"/>
    <col min="11" max="11" width="12.5703125" style="51" customWidth="1"/>
    <col min="12" max="12" width="0.5703125" style="50" customWidth="1"/>
    <col min="13" max="13" width="12.5703125" style="51" customWidth="1"/>
    <col min="14" max="16384" width="10.42578125" style="48"/>
  </cols>
  <sheetData>
    <row r="1" spans="1:13" s="36" customFormat="1" ht="21" customHeight="1">
      <c r="A1" s="35" t="str">
        <f>'T2-4'!A1</f>
        <v>บริษัท อาร์ แอนด์ บี ฟู้ด ซัพพลาย จำกัด (มหาชน)</v>
      </c>
      <c r="E1" s="37"/>
      <c r="G1" s="38"/>
      <c r="H1" s="39"/>
      <c r="I1" s="38"/>
      <c r="K1" s="38"/>
      <c r="L1" s="39"/>
      <c r="M1" s="38"/>
    </row>
    <row r="2" spans="1:13" s="36" customFormat="1" ht="21" customHeight="1">
      <c r="A2" s="40" t="s">
        <v>138</v>
      </c>
      <c r="E2" s="37"/>
      <c r="G2" s="38"/>
      <c r="H2" s="39"/>
      <c r="I2" s="38"/>
      <c r="K2" s="38"/>
      <c r="L2" s="39"/>
      <c r="M2" s="38"/>
    </row>
    <row r="3" spans="1:13" s="36" customFormat="1" ht="21" customHeight="1">
      <c r="A3" s="41" t="s">
        <v>176</v>
      </c>
      <c r="B3" s="42"/>
      <c r="C3" s="42"/>
      <c r="D3" s="42"/>
      <c r="E3" s="155"/>
      <c r="F3" s="42"/>
      <c r="G3" s="43"/>
      <c r="H3" s="44"/>
      <c r="I3" s="43"/>
      <c r="J3" s="42"/>
      <c r="K3" s="43"/>
      <c r="L3" s="44"/>
      <c r="M3" s="43"/>
    </row>
    <row r="4" spans="1:13" s="36" customFormat="1" ht="18.600000000000001" customHeight="1">
      <c r="A4" s="45"/>
      <c r="E4" s="37"/>
      <c r="G4" s="38"/>
      <c r="H4" s="39"/>
      <c r="I4" s="38"/>
      <c r="K4" s="38"/>
      <c r="L4" s="39"/>
      <c r="M4" s="38"/>
    </row>
    <row r="5" spans="1:13" s="63" customFormat="1" ht="21" customHeight="1">
      <c r="A5" s="175"/>
      <c r="E5" s="173"/>
      <c r="G5" s="313" t="s">
        <v>55</v>
      </c>
      <c r="H5" s="313"/>
      <c r="I5" s="313"/>
      <c r="J5" s="176"/>
      <c r="K5" s="313" t="s">
        <v>67</v>
      </c>
      <c r="L5" s="313"/>
      <c r="M5" s="313"/>
    </row>
    <row r="6" spans="1:13" s="63" customFormat="1" ht="21" customHeight="1">
      <c r="A6" s="175"/>
      <c r="E6" s="173"/>
      <c r="G6" s="177" t="s">
        <v>56</v>
      </c>
      <c r="H6" s="178"/>
      <c r="I6" s="177" t="s">
        <v>56</v>
      </c>
      <c r="J6" s="66"/>
      <c r="K6" s="66" t="s">
        <v>56</v>
      </c>
      <c r="L6" s="66"/>
      <c r="M6" s="66" t="s">
        <v>56</v>
      </c>
    </row>
    <row r="7" spans="1:13" s="63" customFormat="1" ht="21" customHeight="1">
      <c r="A7" s="175"/>
      <c r="E7" s="173"/>
      <c r="G7" s="240" t="s">
        <v>175</v>
      </c>
      <c r="H7" s="241"/>
      <c r="I7" s="240" t="s">
        <v>175</v>
      </c>
      <c r="J7" s="240"/>
      <c r="K7" s="240" t="s">
        <v>175</v>
      </c>
      <c r="L7" s="240"/>
      <c r="M7" s="240" t="s">
        <v>175</v>
      </c>
    </row>
    <row r="8" spans="1:13" s="64" customFormat="1" ht="21" customHeight="1">
      <c r="E8" s="173"/>
      <c r="F8" s="68"/>
      <c r="G8" s="66" t="s">
        <v>143</v>
      </c>
      <c r="H8" s="67"/>
      <c r="I8" s="66" t="s">
        <v>123</v>
      </c>
      <c r="J8" s="68"/>
      <c r="K8" s="66" t="s">
        <v>143</v>
      </c>
      <c r="L8" s="67"/>
      <c r="M8" s="66" t="s">
        <v>123</v>
      </c>
    </row>
    <row r="9" spans="1:13" s="64" customFormat="1" ht="21" customHeight="1">
      <c r="E9" s="173"/>
      <c r="F9" s="68"/>
      <c r="G9" s="70" t="s">
        <v>2</v>
      </c>
      <c r="H9" s="71"/>
      <c r="I9" s="70" t="s">
        <v>2</v>
      </c>
      <c r="J9" s="68"/>
      <c r="K9" s="70" t="s">
        <v>2</v>
      </c>
      <c r="L9" s="71"/>
      <c r="M9" s="70" t="s">
        <v>2</v>
      </c>
    </row>
    <row r="10" spans="1:13" s="64" customFormat="1" ht="6" customHeight="1">
      <c r="A10" s="68"/>
      <c r="E10" s="173"/>
      <c r="G10" s="138"/>
      <c r="H10" s="181"/>
      <c r="I10" s="76"/>
      <c r="K10" s="138"/>
      <c r="L10" s="181"/>
      <c r="M10" s="76"/>
    </row>
    <row r="11" spans="1:13" s="64" customFormat="1" ht="21" customHeight="1">
      <c r="A11" s="64" t="s">
        <v>120</v>
      </c>
      <c r="E11" s="173"/>
      <c r="G11" s="143">
        <v>698971707</v>
      </c>
      <c r="H11" s="181"/>
      <c r="I11" s="242">
        <v>677376977</v>
      </c>
      <c r="J11" s="243"/>
      <c r="K11" s="251">
        <v>464473146</v>
      </c>
      <c r="L11" s="243"/>
      <c r="M11" s="242">
        <v>505997585</v>
      </c>
    </row>
    <row r="12" spans="1:13" s="64" customFormat="1" ht="21" customHeight="1">
      <c r="A12" s="64" t="s">
        <v>99</v>
      </c>
      <c r="E12" s="169"/>
      <c r="G12" s="141">
        <v>2084746</v>
      </c>
      <c r="H12" s="181"/>
      <c r="I12" s="244">
        <v>18086862</v>
      </c>
      <c r="J12" s="243"/>
      <c r="K12" s="252">
        <v>0</v>
      </c>
      <c r="L12" s="243"/>
      <c r="M12" s="244">
        <v>0</v>
      </c>
    </row>
    <row r="13" spans="1:13" s="64" customFormat="1" ht="6" customHeight="1">
      <c r="E13" s="169"/>
      <c r="G13" s="143"/>
      <c r="H13" s="181"/>
      <c r="I13" s="90"/>
      <c r="J13" s="181"/>
      <c r="K13" s="143"/>
      <c r="M13" s="90"/>
    </row>
    <row r="14" spans="1:13" s="64" customFormat="1" ht="21" customHeight="1">
      <c r="A14" s="68" t="s">
        <v>106</v>
      </c>
      <c r="E14" s="169"/>
      <c r="G14" s="141">
        <f>SUM(G11:G12)</f>
        <v>701056453</v>
      </c>
      <c r="H14" s="181"/>
      <c r="I14" s="153">
        <f>SUM(I11:I12)</f>
        <v>695463839</v>
      </c>
      <c r="J14" s="181"/>
      <c r="K14" s="141">
        <f>SUM(K11:K12)</f>
        <v>464473146</v>
      </c>
      <c r="M14" s="153">
        <f>SUM(M11:M12)</f>
        <v>505997585</v>
      </c>
    </row>
    <row r="15" spans="1:13" s="64" customFormat="1" ht="6" customHeight="1">
      <c r="E15" s="169"/>
      <c r="G15" s="143"/>
      <c r="H15" s="181"/>
      <c r="I15" s="90"/>
      <c r="J15" s="181"/>
      <c r="K15" s="143"/>
      <c r="M15" s="90"/>
    </row>
    <row r="16" spans="1:13" s="64" customFormat="1" ht="21" customHeight="1">
      <c r="A16" s="64" t="s">
        <v>100</v>
      </c>
      <c r="E16" s="169"/>
      <c r="G16" s="138">
        <v>-405142177</v>
      </c>
      <c r="H16" s="182"/>
      <c r="I16" s="245">
        <v>-387259470</v>
      </c>
      <c r="J16" s="246"/>
      <c r="K16" s="253">
        <v>-296632364</v>
      </c>
      <c r="L16" s="246"/>
      <c r="M16" s="245">
        <v>-314048694</v>
      </c>
    </row>
    <row r="17" spans="1:13" s="64" customFormat="1" ht="21" customHeight="1">
      <c r="A17" s="64" t="s">
        <v>107</v>
      </c>
      <c r="E17" s="169"/>
      <c r="G17" s="141">
        <v>-14389584</v>
      </c>
      <c r="H17" s="182"/>
      <c r="I17" s="244">
        <v>-27752066</v>
      </c>
      <c r="J17" s="246"/>
      <c r="K17" s="252">
        <v>0</v>
      </c>
      <c r="L17" s="246"/>
      <c r="M17" s="244">
        <v>0</v>
      </c>
    </row>
    <row r="18" spans="1:13" s="64" customFormat="1" ht="6" customHeight="1">
      <c r="E18" s="169"/>
      <c r="G18" s="143"/>
      <c r="H18" s="181"/>
      <c r="I18" s="90"/>
      <c r="J18" s="181"/>
      <c r="K18" s="143"/>
      <c r="M18" s="90"/>
    </row>
    <row r="19" spans="1:13" s="64" customFormat="1" ht="21" customHeight="1">
      <c r="A19" s="68" t="s">
        <v>108</v>
      </c>
      <c r="E19" s="169"/>
      <c r="G19" s="139">
        <f>SUM(G16:G17)</f>
        <v>-419531761</v>
      </c>
      <c r="H19" s="182"/>
      <c r="I19" s="151">
        <f>SUM(I16:I17)</f>
        <v>-415011536</v>
      </c>
      <c r="J19" s="182"/>
      <c r="K19" s="139">
        <f>SUM(K16:K17)</f>
        <v>-296632364</v>
      </c>
      <c r="M19" s="151">
        <f>SUM(M16:M17)</f>
        <v>-314048694</v>
      </c>
    </row>
    <row r="20" spans="1:13" s="64" customFormat="1" ht="6" customHeight="1">
      <c r="E20" s="169"/>
      <c r="G20" s="143"/>
      <c r="H20" s="181"/>
      <c r="I20" s="90"/>
      <c r="J20" s="181"/>
      <c r="K20" s="143"/>
      <c r="M20" s="90"/>
    </row>
    <row r="21" spans="1:13" s="64" customFormat="1" ht="21" customHeight="1">
      <c r="A21" s="68" t="s">
        <v>26</v>
      </c>
      <c r="E21" s="169"/>
      <c r="G21" s="143">
        <f>G14+G19</f>
        <v>281524692</v>
      </c>
      <c r="H21" s="181"/>
      <c r="I21" s="90">
        <f>I14+I19</f>
        <v>280452303</v>
      </c>
      <c r="J21" s="181"/>
      <c r="K21" s="143">
        <f>K14+K19</f>
        <v>167840782</v>
      </c>
      <c r="M21" s="90">
        <f>M14+M19</f>
        <v>191948891</v>
      </c>
    </row>
    <row r="22" spans="1:13" s="64" customFormat="1" ht="21" customHeight="1">
      <c r="A22" s="247" t="s">
        <v>177</v>
      </c>
      <c r="B22" s="247"/>
      <c r="C22" s="247"/>
      <c r="D22" s="247"/>
      <c r="E22" s="169"/>
      <c r="G22" s="183">
        <v>0</v>
      </c>
      <c r="H22" s="182"/>
      <c r="I22" s="242">
        <v>0</v>
      </c>
      <c r="J22" s="243"/>
      <c r="K22" s="254">
        <v>0</v>
      </c>
      <c r="L22" s="243"/>
      <c r="M22" s="242">
        <v>65785029</v>
      </c>
    </row>
    <row r="23" spans="1:13" s="64" customFormat="1" ht="21" customHeight="1">
      <c r="A23" s="247" t="s">
        <v>27</v>
      </c>
      <c r="B23" s="247"/>
      <c r="C23" s="247"/>
      <c r="D23" s="247"/>
      <c r="E23" s="169"/>
      <c r="G23" s="138">
        <v>0</v>
      </c>
      <c r="H23" s="182"/>
      <c r="I23" s="248">
        <v>200862</v>
      </c>
      <c r="J23" s="246"/>
      <c r="K23" s="254">
        <v>14386486</v>
      </c>
      <c r="L23" s="246"/>
      <c r="M23" s="248">
        <v>10982066</v>
      </c>
    </row>
    <row r="24" spans="1:13" s="64" customFormat="1" ht="21" customHeight="1">
      <c r="A24" s="247" t="s">
        <v>28</v>
      </c>
      <c r="B24" s="247"/>
      <c r="C24" s="247"/>
      <c r="D24" s="247"/>
      <c r="E24" s="169"/>
      <c r="G24" s="138">
        <v>-38225158</v>
      </c>
      <c r="H24" s="182"/>
      <c r="I24" s="245">
        <v>-46214061</v>
      </c>
      <c r="J24" s="246"/>
      <c r="K24" s="253">
        <v>-26209853</v>
      </c>
      <c r="L24" s="246"/>
      <c r="M24" s="245">
        <v>-33210062</v>
      </c>
    </row>
    <row r="25" spans="1:13" s="64" customFormat="1" ht="21" customHeight="1">
      <c r="A25" s="247" t="s">
        <v>29</v>
      </c>
      <c r="B25" s="247"/>
      <c r="C25" s="247"/>
      <c r="D25" s="247"/>
      <c r="E25" s="169"/>
      <c r="G25" s="138">
        <v>-107185612</v>
      </c>
      <c r="H25" s="182"/>
      <c r="I25" s="245">
        <v>-136175172</v>
      </c>
      <c r="J25" s="246"/>
      <c r="K25" s="253">
        <v>-69254281</v>
      </c>
      <c r="L25" s="246"/>
      <c r="M25" s="245">
        <v>-80928008</v>
      </c>
    </row>
    <row r="26" spans="1:13" s="64" customFormat="1" ht="21" customHeight="1">
      <c r="A26" s="247" t="s">
        <v>235</v>
      </c>
      <c r="B26" s="247"/>
      <c r="C26" s="247"/>
      <c r="D26" s="247"/>
      <c r="E26" s="169"/>
      <c r="G26" s="138">
        <v>2502901</v>
      </c>
      <c r="H26" s="182"/>
      <c r="I26" s="245">
        <v>0</v>
      </c>
      <c r="J26" s="246"/>
      <c r="K26" s="253">
        <v>2164666</v>
      </c>
      <c r="L26" s="246"/>
      <c r="M26" s="245">
        <v>0</v>
      </c>
    </row>
    <row r="27" spans="1:13" s="64" customFormat="1" ht="21" customHeight="1">
      <c r="A27" s="247" t="s">
        <v>30</v>
      </c>
      <c r="B27" s="247"/>
      <c r="C27" s="247"/>
      <c r="D27" s="247"/>
      <c r="E27" s="169"/>
      <c r="G27" s="185">
        <v>-4283684</v>
      </c>
      <c r="H27" s="181"/>
      <c r="I27" s="249">
        <v>-7519819</v>
      </c>
      <c r="J27" s="243"/>
      <c r="K27" s="255">
        <v>-2201353</v>
      </c>
      <c r="L27" s="243"/>
      <c r="M27" s="249">
        <v>-5049334</v>
      </c>
    </row>
    <row r="28" spans="1:13" s="64" customFormat="1" ht="6" customHeight="1">
      <c r="A28" s="186"/>
      <c r="E28" s="169"/>
      <c r="G28" s="143"/>
      <c r="H28" s="181"/>
      <c r="I28" s="90"/>
      <c r="J28" s="181"/>
      <c r="K28" s="143"/>
      <c r="M28" s="90"/>
    </row>
    <row r="29" spans="1:13" s="64" customFormat="1" ht="21" customHeight="1">
      <c r="A29" s="68" t="s">
        <v>74</v>
      </c>
      <c r="E29" s="169"/>
      <c r="G29" s="138">
        <f>SUM(G21:G27)</f>
        <v>134333139</v>
      </c>
      <c r="H29" s="181"/>
      <c r="I29" s="76">
        <f>SUM(I21:I27)</f>
        <v>90744113</v>
      </c>
      <c r="J29" s="181"/>
      <c r="K29" s="138">
        <f>SUM(K21:K27)</f>
        <v>86726447</v>
      </c>
      <c r="M29" s="76">
        <f>SUM(M21:M27)</f>
        <v>149528582</v>
      </c>
    </row>
    <row r="30" spans="1:13" s="64" customFormat="1" ht="21" customHeight="1">
      <c r="A30" s="64" t="s">
        <v>31</v>
      </c>
      <c r="E30" s="173"/>
      <c r="G30" s="139">
        <v>-25653156</v>
      </c>
      <c r="H30" s="182"/>
      <c r="I30" s="244">
        <v>-30827550</v>
      </c>
      <c r="J30" s="246"/>
      <c r="K30" s="252">
        <v>-15387712</v>
      </c>
      <c r="L30" s="246"/>
      <c r="M30" s="244">
        <v>-29317240</v>
      </c>
    </row>
    <row r="31" spans="1:13" s="64" customFormat="1" ht="6" customHeight="1">
      <c r="A31" s="68"/>
      <c r="E31" s="169"/>
      <c r="G31" s="143"/>
      <c r="H31" s="181"/>
      <c r="I31" s="90"/>
      <c r="J31" s="181"/>
      <c r="K31" s="143"/>
      <c r="M31" s="90"/>
    </row>
    <row r="32" spans="1:13" s="64" customFormat="1" ht="21" customHeight="1" thickBot="1">
      <c r="A32" s="68" t="s">
        <v>109</v>
      </c>
      <c r="E32" s="169"/>
      <c r="G32" s="142">
        <f>SUM(G29:G30)</f>
        <v>108679983</v>
      </c>
      <c r="H32" s="181"/>
      <c r="I32" s="89">
        <f>SUM(I29:I30)</f>
        <v>59916563</v>
      </c>
      <c r="J32" s="181"/>
      <c r="K32" s="142">
        <f>SUM(K29:K30)</f>
        <v>71338735</v>
      </c>
      <c r="M32" s="89">
        <f>SUM(M29:M30)</f>
        <v>120211342</v>
      </c>
    </row>
    <row r="33" spans="1:13" s="64" customFormat="1" ht="17.45" customHeight="1" thickTop="1">
      <c r="A33" s="68"/>
      <c r="E33" s="169"/>
      <c r="G33" s="138"/>
      <c r="H33" s="181"/>
      <c r="I33" s="76"/>
      <c r="J33" s="181"/>
      <c r="K33" s="138"/>
      <c r="M33" s="76"/>
    </row>
    <row r="34" spans="1:13" s="64" customFormat="1" ht="21" customHeight="1">
      <c r="A34" s="68" t="s">
        <v>75</v>
      </c>
      <c r="E34" s="169"/>
      <c r="G34" s="187"/>
      <c r="H34" s="188"/>
      <c r="I34" s="188"/>
      <c r="J34" s="188"/>
      <c r="K34" s="187"/>
      <c r="L34" s="188"/>
      <c r="M34" s="188"/>
    </row>
    <row r="35" spans="1:13" s="64" customFormat="1" ht="21" customHeight="1">
      <c r="A35" s="189" t="s">
        <v>113</v>
      </c>
      <c r="E35" s="169"/>
      <c r="G35" s="190"/>
      <c r="H35" s="174"/>
      <c r="J35" s="174"/>
      <c r="K35" s="190"/>
    </row>
    <row r="36" spans="1:13" s="64" customFormat="1" ht="21" customHeight="1">
      <c r="A36" s="189"/>
      <c r="B36" s="64" t="s">
        <v>76</v>
      </c>
      <c r="E36" s="169"/>
      <c r="G36" s="141">
        <v>8399405</v>
      </c>
      <c r="H36" s="184"/>
      <c r="I36" s="244">
        <v>-4036688</v>
      </c>
      <c r="J36" s="248"/>
      <c r="K36" s="252">
        <v>0</v>
      </c>
      <c r="L36" s="248"/>
      <c r="M36" s="250">
        <v>0</v>
      </c>
    </row>
    <row r="37" spans="1:13" s="64" customFormat="1" ht="21" customHeight="1">
      <c r="A37" s="189"/>
      <c r="B37" s="64" t="s">
        <v>77</v>
      </c>
      <c r="E37" s="169"/>
      <c r="G37" s="190"/>
      <c r="H37" s="184"/>
      <c r="J37" s="184"/>
      <c r="K37" s="190"/>
      <c r="L37" s="63"/>
    </row>
    <row r="38" spans="1:13" s="64" customFormat="1" ht="21" customHeight="1">
      <c r="A38" s="189"/>
      <c r="C38" s="64" t="s">
        <v>78</v>
      </c>
      <c r="E38" s="169"/>
      <c r="G38" s="191">
        <f>SUM(G36:G36)</f>
        <v>8399405</v>
      </c>
      <c r="H38" s="184"/>
      <c r="I38" s="192">
        <f>SUM(I36:I36)</f>
        <v>-4036688</v>
      </c>
      <c r="J38" s="184"/>
      <c r="K38" s="191">
        <f>SUM(K36:K36)</f>
        <v>0</v>
      </c>
      <c r="L38" s="184"/>
      <c r="M38" s="192">
        <f>SUM(M36:M36)</f>
        <v>0</v>
      </c>
    </row>
    <row r="39" spans="1:13" s="64" customFormat="1" ht="6" customHeight="1">
      <c r="E39" s="169"/>
      <c r="G39" s="138"/>
      <c r="H39" s="184"/>
      <c r="I39" s="76"/>
      <c r="J39" s="184"/>
      <c r="K39" s="138"/>
      <c r="L39" s="63"/>
      <c r="M39" s="76"/>
    </row>
    <row r="40" spans="1:13" s="64" customFormat="1" ht="21" customHeight="1">
      <c r="A40" s="68" t="s">
        <v>154</v>
      </c>
      <c r="B40" s="68"/>
      <c r="C40" s="68"/>
      <c r="D40" s="68"/>
      <c r="E40" s="169"/>
      <c r="G40" s="191">
        <f>G38</f>
        <v>8399405</v>
      </c>
      <c r="H40" s="184"/>
      <c r="I40" s="192">
        <f>I38</f>
        <v>-4036688</v>
      </c>
      <c r="J40" s="184"/>
      <c r="K40" s="191">
        <f>K38</f>
        <v>0</v>
      </c>
      <c r="L40" s="63"/>
      <c r="M40" s="192">
        <f>M38</f>
        <v>0</v>
      </c>
    </row>
    <row r="41" spans="1:13" s="64" customFormat="1" ht="6" customHeight="1">
      <c r="A41" s="68"/>
      <c r="B41" s="68"/>
      <c r="C41" s="68"/>
      <c r="D41" s="68"/>
      <c r="E41" s="169"/>
      <c r="G41" s="193"/>
      <c r="H41" s="184"/>
      <c r="I41" s="194"/>
      <c r="J41" s="184"/>
      <c r="K41" s="193"/>
      <c r="L41" s="63"/>
      <c r="M41" s="194"/>
    </row>
    <row r="42" spans="1:13" s="64" customFormat="1" ht="20.100000000000001" customHeight="1" thickBot="1">
      <c r="A42" s="68" t="s">
        <v>86</v>
      </c>
      <c r="E42" s="169"/>
      <c r="G42" s="142">
        <f>SUM(G32,G38)</f>
        <v>117079388</v>
      </c>
      <c r="H42" s="181"/>
      <c r="I42" s="89">
        <f>SUM(I32,I38)</f>
        <v>55879875</v>
      </c>
      <c r="J42" s="181"/>
      <c r="K42" s="142">
        <f>SUM(K32,K38)</f>
        <v>71338735</v>
      </c>
      <c r="M42" s="89">
        <f>SUM(M32,M38)</f>
        <v>120211342</v>
      </c>
    </row>
    <row r="43" spans="1:13" s="64" customFormat="1" ht="21" customHeight="1" thickTop="1">
      <c r="A43" s="68"/>
      <c r="E43" s="169"/>
      <c r="G43" s="76"/>
      <c r="H43" s="181"/>
      <c r="I43" s="76"/>
      <c r="J43" s="181"/>
      <c r="K43" s="76"/>
      <c r="M43" s="76"/>
    </row>
    <row r="44" spans="1:13" ht="21" customHeight="1">
      <c r="A44" s="56" t="str">
        <f>'T2-4'!A134</f>
        <v>หมายเหตุประกอบข้อมูลทางการเงินเป็นส่วนหนึ่งของข้อมูลทางการเงินระหว่างกาลนี้</v>
      </c>
      <c r="B44" s="56"/>
      <c r="C44" s="56"/>
      <c r="D44" s="56"/>
      <c r="E44" s="157"/>
      <c r="F44" s="56"/>
      <c r="G44" s="53"/>
      <c r="H44" s="55"/>
      <c r="I44" s="53"/>
      <c r="J44" s="55"/>
      <c r="K44" s="53"/>
      <c r="L44" s="56"/>
      <c r="M44" s="53"/>
    </row>
    <row r="45" spans="1:13" ht="21" customHeight="1">
      <c r="A45" s="35" t="str">
        <f>A1</f>
        <v>บริษัท อาร์ แอนด์ บี ฟู้ด ซัพพลาย จำกัด (มหาชน)</v>
      </c>
      <c r="B45" s="36"/>
      <c r="C45" s="36"/>
      <c r="D45" s="36"/>
      <c r="E45" s="37"/>
      <c r="F45" s="36"/>
      <c r="G45" s="38"/>
      <c r="H45" s="39"/>
      <c r="I45" s="38"/>
      <c r="J45" s="36"/>
      <c r="K45" s="38"/>
      <c r="L45" s="39"/>
      <c r="M45" s="38"/>
    </row>
    <row r="46" spans="1:13" ht="21" customHeight="1">
      <c r="A46" s="40" t="s">
        <v>148</v>
      </c>
      <c r="B46" s="36"/>
      <c r="C46" s="36"/>
      <c r="D46" s="36"/>
      <c r="E46" s="37"/>
      <c r="F46" s="36"/>
      <c r="G46" s="38"/>
      <c r="H46" s="39"/>
      <c r="I46" s="38"/>
      <c r="J46" s="36"/>
      <c r="K46" s="38"/>
      <c r="L46" s="39"/>
      <c r="M46" s="38"/>
    </row>
    <row r="47" spans="1:13" ht="21" customHeight="1">
      <c r="A47" s="41" t="str">
        <f>A3</f>
        <v>สำหรับงวดสามเดือนสิ้นสุดวันที่ 30 มิถุนายน พ.ศ. 2563</v>
      </c>
      <c r="B47" s="42"/>
      <c r="C47" s="42"/>
      <c r="D47" s="42"/>
      <c r="E47" s="155"/>
      <c r="F47" s="42"/>
      <c r="G47" s="43"/>
      <c r="H47" s="44"/>
      <c r="I47" s="43"/>
      <c r="J47" s="42"/>
      <c r="K47" s="43"/>
      <c r="L47" s="44"/>
      <c r="M47" s="43"/>
    </row>
    <row r="48" spans="1:13" ht="21" customHeight="1">
      <c r="A48" s="49"/>
      <c r="G48" s="38"/>
      <c r="H48" s="54"/>
      <c r="I48" s="38"/>
      <c r="J48" s="54"/>
      <c r="K48" s="38"/>
      <c r="L48" s="36"/>
      <c r="M48" s="38"/>
    </row>
    <row r="49" spans="1:13" s="64" customFormat="1" ht="21" customHeight="1">
      <c r="A49" s="68"/>
      <c r="E49" s="173"/>
      <c r="F49" s="63"/>
      <c r="G49" s="313" t="s">
        <v>55</v>
      </c>
      <c r="H49" s="313"/>
      <c r="I49" s="313"/>
      <c r="J49" s="176"/>
      <c r="K49" s="313" t="s">
        <v>67</v>
      </c>
      <c r="L49" s="313"/>
      <c r="M49" s="313"/>
    </row>
    <row r="50" spans="1:13" s="64" customFormat="1" ht="20.25" customHeight="1">
      <c r="A50" s="68"/>
      <c r="E50" s="173"/>
      <c r="F50" s="63"/>
      <c r="G50" s="177" t="s">
        <v>56</v>
      </c>
      <c r="H50" s="178"/>
      <c r="I50" s="177" t="s">
        <v>56</v>
      </c>
      <c r="J50" s="66"/>
      <c r="K50" s="66" t="s">
        <v>56</v>
      </c>
      <c r="L50" s="66"/>
      <c r="M50" s="66" t="s">
        <v>56</v>
      </c>
    </row>
    <row r="51" spans="1:13" s="64" customFormat="1" ht="21" customHeight="1">
      <c r="A51" s="68"/>
      <c r="E51" s="173"/>
      <c r="F51" s="63"/>
      <c r="G51" s="240" t="s">
        <v>175</v>
      </c>
      <c r="H51" s="241"/>
      <c r="I51" s="240" t="s">
        <v>175</v>
      </c>
      <c r="J51" s="240"/>
      <c r="K51" s="240" t="s">
        <v>175</v>
      </c>
      <c r="L51" s="240"/>
      <c r="M51" s="240" t="s">
        <v>175</v>
      </c>
    </row>
    <row r="52" spans="1:13" s="64" customFormat="1" ht="21" customHeight="1">
      <c r="A52" s="68"/>
      <c r="E52" s="179"/>
      <c r="F52" s="68"/>
      <c r="G52" s="66" t="s">
        <v>143</v>
      </c>
      <c r="H52" s="67"/>
      <c r="I52" s="66" t="s">
        <v>123</v>
      </c>
      <c r="J52" s="68"/>
      <c r="K52" s="66" t="s">
        <v>143</v>
      </c>
      <c r="L52" s="67"/>
      <c r="M52" s="66" t="s">
        <v>123</v>
      </c>
    </row>
    <row r="53" spans="1:13" s="64" customFormat="1" ht="21" customHeight="1">
      <c r="E53" s="309" t="s">
        <v>1</v>
      </c>
      <c r="F53" s="68"/>
      <c r="G53" s="70" t="s">
        <v>2</v>
      </c>
      <c r="H53" s="71"/>
      <c r="I53" s="70" t="s">
        <v>2</v>
      </c>
      <c r="J53" s="68"/>
      <c r="K53" s="70" t="s">
        <v>2</v>
      </c>
      <c r="L53" s="71"/>
      <c r="M53" s="70" t="s">
        <v>2</v>
      </c>
    </row>
    <row r="54" spans="1:13" s="64" customFormat="1" ht="8.1" customHeight="1">
      <c r="E54" s="195"/>
      <c r="F54" s="68"/>
      <c r="G54" s="140"/>
      <c r="H54" s="71"/>
      <c r="I54" s="152"/>
      <c r="J54" s="68"/>
      <c r="K54" s="140"/>
      <c r="L54" s="71"/>
      <c r="M54" s="152"/>
    </row>
    <row r="55" spans="1:13" s="64" customFormat="1" ht="21" customHeight="1">
      <c r="A55" s="196" t="s">
        <v>79</v>
      </c>
      <c r="B55" s="63"/>
      <c r="C55" s="63"/>
      <c r="D55" s="63"/>
      <c r="E55" s="169"/>
      <c r="G55" s="190"/>
      <c r="H55" s="184"/>
      <c r="J55" s="184"/>
      <c r="K55" s="190"/>
      <c r="L55" s="63"/>
    </row>
    <row r="56" spans="1:13" s="64" customFormat="1" ht="21" customHeight="1">
      <c r="B56" s="64" t="s">
        <v>83</v>
      </c>
      <c r="E56" s="169"/>
      <c r="G56" s="197">
        <v>108973840</v>
      </c>
      <c r="H56" s="184"/>
      <c r="I56" s="174">
        <v>59888974</v>
      </c>
      <c r="J56" s="184"/>
      <c r="K56" s="197">
        <f>K42</f>
        <v>71338735</v>
      </c>
      <c r="L56" s="184"/>
      <c r="M56" s="174">
        <v>120211342</v>
      </c>
    </row>
    <row r="57" spans="1:13" s="64" customFormat="1" ht="21" customHeight="1">
      <c r="B57" s="64" t="s">
        <v>210</v>
      </c>
      <c r="E57" s="169"/>
      <c r="G57" s="141">
        <v>-293857</v>
      </c>
      <c r="H57" s="184"/>
      <c r="I57" s="153">
        <v>27589</v>
      </c>
      <c r="J57" s="184"/>
      <c r="K57" s="141">
        <v>0</v>
      </c>
      <c r="L57" s="184"/>
      <c r="M57" s="153">
        <v>0</v>
      </c>
    </row>
    <row r="58" spans="1:13" s="64" customFormat="1" ht="8.1" customHeight="1">
      <c r="A58" s="196"/>
      <c r="B58" s="63"/>
      <c r="C58" s="63"/>
      <c r="D58" s="63"/>
      <c r="E58" s="169"/>
      <c r="G58" s="193"/>
      <c r="H58" s="184"/>
      <c r="I58" s="194"/>
      <c r="J58" s="184"/>
      <c r="K58" s="193"/>
      <c r="L58" s="63"/>
      <c r="M58" s="194"/>
    </row>
    <row r="59" spans="1:13" s="64" customFormat="1" ht="21" customHeight="1" thickBot="1">
      <c r="A59" s="196"/>
      <c r="B59" s="63"/>
      <c r="C59" s="63"/>
      <c r="D59" s="63"/>
      <c r="E59" s="169"/>
      <c r="G59" s="198">
        <f>SUM(G56:G57)</f>
        <v>108679983</v>
      </c>
      <c r="H59" s="184"/>
      <c r="I59" s="199">
        <f>SUM(I56:I57)</f>
        <v>59916563</v>
      </c>
      <c r="J59" s="184"/>
      <c r="K59" s="198">
        <f>SUM(K56:K57)</f>
        <v>71338735</v>
      </c>
      <c r="L59" s="184"/>
      <c r="M59" s="199">
        <f>SUM(M56:M57)</f>
        <v>120211342</v>
      </c>
    </row>
    <row r="60" spans="1:13" s="64" customFormat="1" ht="21" customHeight="1" thickTop="1">
      <c r="A60" s="196"/>
      <c r="B60" s="63"/>
      <c r="C60" s="63"/>
      <c r="D60" s="63"/>
      <c r="E60" s="169"/>
      <c r="G60" s="193"/>
      <c r="H60" s="184"/>
      <c r="I60" s="194"/>
      <c r="J60" s="184"/>
      <c r="K60" s="193"/>
      <c r="L60" s="63"/>
      <c r="M60" s="194"/>
    </row>
    <row r="61" spans="1:13" s="64" customFormat="1" ht="21" customHeight="1">
      <c r="A61" s="196" t="s">
        <v>80</v>
      </c>
      <c r="B61" s="63"/>
      <c r="C61" s="63"/>
      <c r="D61" s="63"/>
      <c r="E61" s="169"/>
      <c r="G61" s="193"/>
      <c r="H61" s="184"/>
      <c r="I61" s="194"/>
      <c r="J61" s="184"/>
      <c r="K61" s="193"/>
      <c r="L61" s="63"/>
      <c r="M61" s="194"/>
    </row>
    <row r="62" spans="1:13" s="64" customFormat="1" ht="21" customHeight="1">
      <c r="B62" s="64" t="s">
        <v>83</v>
      </c>
      <c r="E62" s="169"/>
      <c r="G62" s="256">
        <v>117227758</v>
      </c>
      <c r="H62" s="184"/>
      <c r="I62" s="200">
        <f>I42-I63</f>
        <v>55884274</v>
      </c>
      <c r="J62" s="248"/>
      <c r="K62" s="256">
        <f>K56</f>
        <v>71338735</v>
      </c>
      <c r="L62" s="248"/>
      <c r="M62" s="200">
        <f>M42-M63</f>
        <v>120211342</v>
      </c>
    </row>
    <row r="63" spans="1:13" s="64" customFormat="1" ht="21" customHeight="1">
      <c r="B63" s="64" t="s">
        <v>210</v>
      </c>
      <c r="E63" s="169"/>
      <c r="G63" s="257">
        <v>-148370</v>
      </c>
      <c r="H63" s="184"/>
      <c r="I63" s="250">
        <v>-4399</v>
      </c>
      <c r="J63" s="248"/>
      <c r="K63" s="257">
        <v>0</v>
      </c>
      <c r="L63" s="248"/>
      <c r="M63" s="250">
        <v>0</v>
      </c>
    </row>
    <row r="64" spans="1:13" s="64" customFormat="1" ht="8.1" customHeight="1">
      <c r="A64" s="196"/>
      <c r="B64" s="63"/>
      <c r="C64" s="63"/>
      <c r="D64" s="63"/>
      <c r="E64" s="169"/>
      <c r="G64" s="193"/>
      <c r="H64" s="184"/>
      <c r="I64" s="194"/>
      <c r="J64" s="184"/>
      <c r="K64" s="193"/>
      <c r="L64" s="63"/>
      <c r="M64" s="194"/>
    </row>
    <row r="65" spans="1:13" s="64" customFormat="1" ht="21" customHeight="1" thickBot="1">
      <c r="E65" s="169"/>
      <c r="G65" s="198">
        <f>SUM(G62:G64)</f>
        <v>117079388</v>
      </c>
      <c r="H65" s="184"/>
      <c r="I65" s="199">
        <f>SUM(I62:I64)</f>
        <v>55879875</v>
      </c>
      <c r="J65" s="184"/>
      <c r="K65" s="198">
        <f>SUM(K62:K64)</f>
        <v>71338735</v>
      </c>
      <c r="L65" s="184"/>
      <c r="M65" s="199">
        <f>SUM(M62:M64)</f>
        <v>120211342</v>
      </c>
    </row>
    <row r="66" spans="1:13" s="64" customFormat="1" ht="21" customHeight="1" thickTop="1">
      <c r="A66" s="196"/>
      <c r="B66" s="63"/>
      <c r="C66" s="63"/>
      <c r="D66" s="63"/>
      <c r="E66" s="169"/>
      <c r="G66" s="193"/>
      <c r="H66" s="184"/>
      <c r="I66" s="194"/>
      <c r="J66" s="184"/>
      <c r="K66" s="193"/>
      <c r="L66" s="63"/>
      <c r="M66" s="194"/>
    </row>
    <row r="67" spans="1:13" s="64" customFormat="1" ht="21" customHeight="1">
      <c r="A67" s="196" t="s">
        <v>81</v>
      </c>
      <c r="B67" s="63"/>
      <c r="C67" s="63"/>
      <c r="D67" s="63"/>
      <c r="E67" s="169"/>
      <c r="G67" s="193"/>
      <c r="H67" s="184"/>
      <c r="I67" s="194"/>
      <c r="J67" s="184"/>
      <c r="K67" s="193"/>
      <c r="L67" s="63"/>
      <c r="M67" s="194"/>
    </row>
    <row r="68" spans="1:13" s="64" customFormat="1" ht="8.1" customHeight="1">
      <c r="A68" s="196"/>
      <c r="B68" s="63"/>
      <c r="C68" s="63"/>
      <c r="D68" s="63"/>
      <c r="E68" s="169"/>
      <c r="G68" s="193"/>
      <c r="H68" s="184"/>
      <c r="I68" s="194"/>
      <c r="J68" s="184"/>
      <c r="K68" s="193"/>
      <c r="L68" s="63"/>
      <c r="M68" s="194"/>
    </row>
    <row r="69" spans="1:13" s="64" customFormat="1" ht="21" customHeight="1">
      <c r="A69" s="63" t="s">
        <v>211</v>
      </c>
      <c r="B69" s="63"/>
      <c r="C69" s="63"/>
      <c r="D69" s="63"/>
      <c r="E69" s="173"/>
      <c r="F69" s="63"/>
      <c r="G69" s="193"/>
      <c r="H69" s="184"/>
      <c r="I69" s="194"/>
      <c r="J69" s="184"/>
      <c r="K69" s="193"/>
      <c r="L69" s="63"/>
      <c r="M69" s="194"/>
    </row>
    <row r="70" spans="1:13" s="64" customFormat="1" ht="21" customHeight="1" thickBot="1">
      <c r="A70" s="63"/>
      <c r="B70" s="63" t="s">
        <v>82</v>
      </c>
      <c r="C70" s="63"/>
      <c r="D70" s="63"/>
      <c r="E70" s="173">
        <v>23</v>
      </c>
      <c r="F70" s="63"/>
      <c r="G70" s="201">
        <f>G56/2000000000</f>
        <v>5.4486920000000001E-2</v>
      </c>
      <c r="H70" s="202"/>
      <c r="I70" s="203">
        <f>I56/1480000000</f>
        <v>4.046552297297297E-2</v>
      </c>
      <c r="J70" s="202"/>
      <c r="K70" s="201">
        <f>K56/2000000000</f>
        <v>3.56693675E-2</v>
      </c>
      <c r="L70" s="202"/>
      <c r="M70" s="203">
        <f>M56/1480000000</f>
        <v>8.1223879729729734E-2</v>
      </c>
    </row>
    <row r="71" spans="1:13" s="64" customFormat="1" ht="21.75" customHeight="1" thickTop="1">
      <c r="A71" s="63"/>
      <c r="B71" s="63"/>
      <c r="C71" s="63"/>
      <c r="D71" s="63"/>
      <c r="E71" s="63"/>
      <c r="F71" s="63"/>
      <c r="G71" s="204"/>
      <c r="H71" s="202"/>
      <c r="I71" s="204"/>
      <c r="J71" s="202"/>
      <c r="K71" s="204"/>
      <c r="L71" s="202"/>
      <c r="M71" s="204"/>
    </row>
    <row r="72" spans="1:13" s="64" customFormat="1" ht="24" customHeight="1">
      <c r="A72" s="63"/>
      <c r="B72" s="63"/>
      <c r="C72" s="63"/>
      <c r="D72" s="63"/>
      <c r="E72" s="63"/>
      <c r="F72" s="63"/>
      <c r="G72" s="205">
        <f>G42-G65</f>
        <v>0</v>
      </c>
      <c r="H72" s="206"/>
      <c r="I72" s="205">
        <f>I42-I65</f>
        <v>0</v>
      </c>
      <c r="J72" s="206"/>
      <c r="K72" s="205">
        <f>K42-K65</f>
        <v>0</v>
      </c>
      <c r="L72" s="206"/>
      <c r="M72" s="205">
        <f>M42-M65</f>
        <v>0</v>
      </c>
    </row>
    <row r="73" spans="1:13" s="64" customFormat="1" ht="24" customHeight="1">
      <c r="A73" s="63"/>
      <c r="B73" s="63"/>
      <c r="C73" s="63"/>
      <c r="D73" s="63"/>
      <c r="E73" s="63"/>
      <c r="F73" s="63"/>
      <c r="G73" s="205"/>
      <c r="H73" s="206"/>
      <c r="I73" s="205"/>
      <c r="J73" s="206"/>
      <c r="K73" s="205"/>
      <c r="L73" s="206"/>
      <c r="M73" s="205"/>
    </row>
    <row r="74" spans="1:13" s="64" customFormat="1" ht="21" customHeight="1">
      <c r="A74" s="63"/>
      <c r="B74" s="63"/>
      <c r="C74" s="63"/>
      <c r="D74" s="63"/>
      <c r="E74" s="63"/>
      <c r="F74" s="63"/>
      <c r="G74" s="204"/>
      <c r="H74" s="202"/>
      <c r="I74" s="204"/>
      <c r="J74" s="202"/>
      <c r="K74" s="204"/>
      <c r="L74" s="202"/>
      <c r="M74" s="204"/>
    </row>
    <row r="75" spans="1:13" s="64" customFormat="1" ht="24" customHeight="1">
      <c r="A75" s="63"/>
      <c r="B75" s="63"/>
      <c r="C75" s="63"/>
      <c r="D75" s="63"/>
      <c r="E75" s="63"/>
      <c r="F75" s="63"/>
      <c r="G75" s="205"/>
      <c r="H75" s="206"/>
      <c r="I75" s="205"/>
      <c r="J75" s="206"/>
      <c r="K75" s="205"/>
      <c r="L75" s="206"/>
      <c r="M75" s="205"/>
    </row>
    <row r="76" spans="1:13" s="64" customFormat="1" ht="24" customHeight="1">
      <c r="A76" s="63"/>
      <c r="B76" s="63"/>
      <c r="C76" s="63"/>
      <c r="D76" s="63"/>
      <c r="E76" s="63"/>
      <c r="F76" s="63"/>
      <c r="G76" s="205"/>
      <c r="H76" s="206"/>
      <c r="I76" s="205"/>
      <c r="J76" s="206"/>
      <c r="K76" s="205"/>
      <c r="L76" s="206"/>
      <c r="M76" s="205"/>
    </row>
    <row r="77" spans="1:13" s="64" customFormat="1" ht="24" customHeight="1">
      <c r="A77" s="63"/>
      <c r="B77" s="63"/>
      <c r="C77" s="63"/>
      <c r="D77" s="63"/>
      <c r="E77" s="63"/>
      <c r="F77" s="63"/>
      <c r="G77" s="205"/>
      <c r="H77" s="206"/>
      <c r="I77" s="205"/>
      <c r="J77" s="206"/>
      <c r="K77" s="205"/>
      <c r="L77" s="206"/>
      <c r="M77" s="205"/>
    </row>
    <row r="78" spans="1:13" s="64" customFormat="1" ht="24" customHeight="1">
      <c r="A78" s="63"/>
      <c r="B78" s="63"/>
      <c r="C78" s="63"/>
      <c r="D78" s="63"/>
      <c r="E78" s="63"/>
      <c r="F78" s="63"/>
      <c r="G78" s="205"/>
      <c r="H78" s="206"/>
      <c r="I78" s="205"/>
      <c r="J78" s="206"/>
      <c r="K78" s="205"/>
      <c r="L78" s="206"/>
      <c r="M78" s="205"/>
    </row>
    <row r="79" spans="1:13" s="64" customFormat="1" ht="24" customHeight="1">
      <c r="A79" s="63"/>
      <c r="B79" s="63"/>
      <c r="C79" s="63"/>
      <c r="D79" s="63"/>
      <c r="E79" s="63"/>
      <c r="F79" s="63"/>
      <c r="G79" s="205"/>
      <c r="H79" s="206"/>
      <c r="I79" s="205"/>
      <c r="J79" s="206"/>
      <c r="K79" s="205"/>
      <c r="L79" s="206"/>
      <c r="M79" s="205"/>
    </row>
    <row r="80" spans="1:13" s="64" customFormat="1" ht="24" customHeight="1">
      <c r="A80" s="63"/>
      <c r="B80" s="63"/>
      <c r="C80" s="63"/>
      <c r="D80" s="63"/>
      <c r="E80" s="63"/>
      <c r="F80" s="63"/>
      <c r="G80" s="205"/>
      <c r="H80" s="206"/>
      <c r="I80" s="205"/>
      <c r="J80" s="206"/>
      <c r="K80" s="205"/>
      <c r="L80" s="206"/>
      <c r="M80" s="205"/>
    </row>
    <row r="81" spans="1:13" s="64" customFormat="1" ht="24" customHeight="1">
      <c r="A81" s="63"/>
      <c r="B81" s="63"/>
      <c r="C81" s="63"/>
      <c r="D81" s="63"/>
      <c r="E81" s="63"/>
      <c r="F81" s="63"/>
      <c r="G81" s="205"/>
      <c r="H81" s="206"/>
      <c r="I81" s="205"/>
      <c r="J81" s="206"/>
      <c r="K81" s="205"/>
      <c r="L81" s="206"/>
      <c r="M81" s="205"/>
    </row>
    <row r="82" spans="1:13" ht="9" customHeight="1">
      <c r="A82" s="36"/>
      <c r="B82" s="36"/>
      <c r="C82" s="36"/>
      <c r="D82" s="36"/>
      <c r="E82" s="36"/>
      <c r="F82" s="36"/>
      <c r="G82" s="58"/>
      <c r="H82" s="57"/>
      <c r="I82" s="58"/>
      <c r="J82" s="57"/>
      <c r="K82" s="58"/>
      <c r="L82" s="57"/>
      <c r="M82" s="58"/>
    </row>
    <row r="83" spans="1:13" ht="21" customHeight="1">
      <c r="A83" s="59" t="str">
        <f>+A44</f>
        <v>หมายเหตุประกอบข้อมูลทางการเงินเป็นส่วนหนึ่งของข้อมูลทางการเงินระหว่างกาลนี้</v>
      </c>
      <c r="B83" s="42"/>
      <c r="C83" s="42"/>
      <c r="D83" s="42"/>
      <c r="E83" s="155"/>
      <c r="F83" s="42"/>
      <c r="G83" s="43"/>
      <c r="H83" s="44"/>
      <c r="I83" s="43"/>
      <c r="J83" s="42"/>
      <c r="K83" s="43"/>
      <c r="L83" s="44"/>
      <c r="M83" s="43"/>
    </row>
  </sheetData>
  <mergeCells count="4">
    <mergeCell ref="G5:I5"/>
    <mergeCell ref="K5:M5"/>
    <mergeCell ref="G49:I49"/>
    <mergeCell ref="K49:M49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1" manualBreakCount="1">
    <brk id="44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77AE0-6052-484E-BEEE-7F7A13B3E3A5}">
  <dimension ref="A1:M83"/>
  <sheetViews>
    <sheetView topLeftCell="A76" zoomScaleNormal="100" zoomScaleSheetLayoutView="115" workbookViewId="0">
      <selection activeCell="E84" sqref="E84"/>
    </sheetView>
  </sheetViews>
  <sheetFormatPr defaultColWidth="10.42578125" defaultRowHeight="18.75"/>
  <cols>
    <col min="1" max="3" width="1.140625" style="48" customWidth="1"/>
    <col min="4" max="4" width="31.85546875" style="48" customWidth="1"/>
    <col min="5" max="5" width="6.85546875" style="156" customWidth="1"/>
    <col min="6" max="6" width="0.5703125" style="48" customWidth="1"/>
    <col min="7" max="7" width="12.5703125" style="51" customWidth="1"/>
    <col min="8" max="8" width="0.5703125" style="50" customWidth="1"/>
    <col min="9" max="9" width="12.5703125" style="51" customWidth="1"/>
    <col min="10" max="10" width="0.5703125" style="48" customWidth="1"/>
    <col min="11" max="11" width="12.5703125" style="51" customWidth="1"/>
    <col min="12" max="12" width="0.5703125" style="50" customWidth="1"/>
    <col min="13" max="13" width="12.5703125" style="51" customWidth="1"/>
    <col min="14" max="16384" width="10.42578125" style="48"/>
  </cols>
  <sheetData>
    <row r="1" spans="1:13" s="36" customFormat="1" ht="21" customHeight="1">
      <c r="A1" s="35" t="str">
        <f>'T2-4'!A1</f>
        <v>บริษัท อาร์ แอนด์ บี ฟู้ด ซัพพลาย จำกัด (มหาชน)</v>
      </c>
      <c r="E1" s="37"/>
      <c r="G1" s="38"/>
      <c r="H1" s="39"/>
      <c r="I1" s="38"/>
      <c r="K1" s="38"/>
      <c r="L1" s="39"/>
      <c r="M1" s="38"/>
    </row>
    <row r="2" spans="1:13" s="36" customFormat="1" ht="21" customHeight="1">
      <c r="A2" s="40" t="s">
        <v>138</v>
      </c>
      <c r="E2" s="37"/>
      <c r="G2" s="38"/>
      <c r="H2" s="39"/>
      <c r="I2" s="38"/>
      <c r="K2" s="38"/>
      <c r="L2" s="39"/>
      <c r="M2" s="38"/>
    </row>
    <row r="3" spans="1:13" s="36" customFormat="1" ht="21" customHeight="1">
      <c r="A3" s="41" t="s">
        <v>194</v>
      </c>
      <c r="B3" s="42"/>
      <c r="C3" s="42"/>
      <c r="D3" s="42"/>
      <c r="E3" s="155"/>
      <c r="F3" s="42"/>
      <c r="G3" s="43"/>
      <c r="H3" s="44"/>
      <c r="I3" s="43"/>
      <c r="J3" s="42"/>
      <c r="K3" s="43"/>
      <c r="L3" s="44"/>
      <c r="M3" s="43"/>
    </row>
    <row r="4" spans="1:13" s="36" customFormat="1" ht="17.100000000000001" customHeight="1">
      <c r="A4" s="45"/>
      <c r="E4" s="37"/>
      <c r="G4" s="38"/>
      <c r="H4" s="39"/>
      <c r="I4" s="38"/>
      <c r="K4" s="38"/>
      <c r="L4" s="39"/>
      <c r="M4" s="38"/>
    </row>
    <row r="5" spans="1:13" s="63" customFormat="1" ht="21" customHeight="1">
      <c r="A5" s="175"/>
      <c r="E5" s="173"/>
      <c r="G5" s="313" t="s">
        <v>55</v>
      </c>
      <c r="H5" s="313"/>
      <c r="I5" s="313"/>
      <c r="J5" s="176"/>
      <c r="K5" s="313" t="s">
        <v>67</v>
      </c>
      <c r="L5" s="313"/>
      <c r="M5" s="313"/>
    </row>
    <row r="6" spans="1:13" s="63" customFormat="1" ht="21" customHeight="1">
      <c r="A6" s="175"/>
      <c r="E6" s="173"/>
      <c r="G6" s="177" t="s">
        <v>56</v>
      </c>
      <c r="H6" s="178"/>
      <c r="I6" s="177" t="s">
        <v>56</v>
      </c>
      <c r="J6" s="66"/>
      <c r="K6" s="66" t="s">
        <v>56</v>
      </c>
      <c r="L6" s="66"/>
      <c r="M6" s="66" t="s">
        <v>56</v>
      </c>
    </row>
    <row r="7" spans="1:13" s="63" customFormat="1" ht="21" customHeight="1">
      <c r="A7" s="175"/>
      <c r="E7" s="173"/>
      <c r="G7" s="240" t="s">
        <v>175</v>
      </c>
      <c r="H7" s="241"/>
      <c r="I7" s="240" t="s">
        <v>175</v>
      </c>
      <c r="J7" s="240"/>
      <c r="K7" s="240" t="s">
        <v>175</v>
      </c>
      <c r="L7" s="240"/>
      <c r="M7" s="240" t="s">
        <v>175</v>
      </c>
    </row>
    <row r="8" spans="1:13" s="64" customFormat="1" ht="21" customHeight="1">
      <c r="E8" s="179"/>
      <c r="F8" s="68"/>
      <c r="G8" s="66" t="s">
        <v>143</v>
      </c>
      <c r="H8" s="67"/>
      <c r="I8" s="66" t="s">
        <v>123</v>
      </c>
      <c r="J8" s="68"/>
      <c r="K8" s="66" t="s">
        <v>143</v>
      </c>
      <c r="L8" s="67"/>
      <c r="M8" s="66" t="s">
        <v>123</v>
      </c>
    </row>
    <row r="9" spans="1:13" s="64" customFormat="1" ht="21" customHeight="1">
      <c r="E9" s="180" t="s">
        <v>1</v>
      </c>
      <c r="F9" s="68"/>
      <c r="G9" s="70" t="s">
        <v>2</v>
      </c>
      <c r="H9" s="71"/>
      <c r="I9" s="70" t="s">
        <v>2</v>
      </c>
      <c r="J9" s="68"/>
      <c r="K9" s="70" t="s">
        <v>2</v>
      </c>
      <c r="L9" s="71"/>
      <c r="M9" s="70" t="s">
        <v>2</v>
      </c>
    </row>
    <row r="10" spans="1:13" s="64" customFormat="1" ht="6.95" customHeight="1">
      <c r="A10" s="68"/>
      <c r="E10" s="169"/>
      <c r="G10" s="138"/>
      <c r="H10" s="181"/>
      <c r="I10" s="76"/>
      <c r="K10" s="138"/>
      <c r="L10" s="181"/>
      <c r="M10" s="76"/>
    </row>
    <row r="11" spans="1:13" s="64" customFormat="1" ht="21" customHeight="1">
      <c r="A11" s="64" t="s">
        <v>120</v>
      </c>
      <c r="E11" s="169"/>
      <c r="G11" s="143">
        <v>1487971813</v>
      </c>
      <c r="H11" s="181"/>
      <c r="I11" s="242">
        <v>1367031459</v>
      </c>
      <c r="J11" s="243"/>
      <c r="K11" s="251">
        <v>1067105509</v>
      </c>
      <c r="L11" s="243"/>
      <c r="M11" s="242">
        <v>1004061787</v>
      </c>
    </row>
    <row r="12" spans="1:13" s="64" customFormat="1" ht="21" customHeight="1">
      <c r="A12" s="64" t="s">
        <v>99</v>
      </c>
      <c r="E12" s="169"/>
      <c r="G12" s="141">
        <v>20771864</v>
      </c>
      <c r="H12" s="181"/>
      <c r="I12" s="244">
        <v>45791387</v>
      </c>
      <c r="J12" s="243"/>
      <c r="K12" s="252">
        <v>0</v>
      </c>
      <c r="L12" s="243"/>
      <c r="M12" s="244">
        <v>0</v>
      </c>
    </row>
    <row r="13" spans="1:13" s="64" customFormat="1" ht="6.95" customHeight="1">
      <c r="E13" s="169"/>
      <c r="G13" s="143"/>
      <c r="H13" s="181"/>
      <c r="I13" s="90"/>
      <c r="J13" s="181"/>
      <c r="K13" s="143"/>
      <c r="M13" s="90"/>
    </row>
    <row r="14" spans="1:13" s="64" customFormat="1" ht="21" customHeight="1">
      <c r="A14" s="68" t="s">
        <v>106</v>
      </c>
      <c r="E14" s="169"/>
      <c r="G14" s="141">
        <f>SUM(G11:G12)</f>
        <v>1508743677</v>
      </c>
      <c r="H14" s="181"/>
      <c r="I14" s="153">
        <f>SUM(I11:I12)</f>
        <v>1412822846</v>
      </c>
      <c r="J14" s="181"/>
      <c r="K14" s="141">
        <f>SUM(K11:K12)</f>
        <v>1067105509</v>
      </c>
      <c r="M14" s="153">
        <f>SUM(M11:M12)</f>
        <v>1004061787</v>
      </c>
    </row>
    <row r="15" spans="1:13" s="64" customFormat="1" ht="6.95" customHeight="1">
      <c r="E15" s="169"/>
      <c r="G15" s="143"/>
      <c r="H15" s="181"/>
      <c r="I15" s="90"/>
      <c r="J15" s="181"/>
      <c r="K15" s="143"/>
      <c r="M15" s="90"/>
    </row>
    <row r="16" spans="1:13" s="64" customFormat="1" ht="21" customHeight="1">
      <c r="A16" s="64" t="s">
        <v>100</v>
      </c>
      <c r="E16" s="169"/>
      <c r="G16" s="138">
        <v>-840660634</v>
      </c>
      <c r="H16" s="182"/>
      <c r="I16" s="245">
        <v>-808079315</v>
      </c>
      <c r="J16" s="246"/>
      <c r="K16" s="253">
        <v>-647853576</v>
      </c>
      <c r="L16" s="246"/>
      <c r="M16" s="245">
        <v>-633387474</v>
      </c>
    </row>
    <row r="17" spans="1:13" s="64" customFormat="1" ht="21" customHeight="1">
      <c r="A17" s="64" t="s">
        <v>107</v>
      </c>
      <c r="E17" s="169"/>
      <c r="G17" s="141">
        <v>-37967243</v>
      </c>
      <c r="H17" s="182"/>
      <c r="I17" s="244">
        <v>-57501772</v>
      </c>
      <c r="J17" s="246"/>
      <c r="K17" s="252">
        <v>0</v>
      </c>
      <c r="L17" s="246"/>
      <c r="M17" s="244">
        <v>0</v>
      </c>
    </row>
    <row r="18" spans="1:13" s="64" customFormat="1" ht="6.95" customHeight="1">
      <c r="E18" s="169"/>
      <c r="G18" s="143"/>
      <c r="H18" s="181"/>
      <c r="I18" s="90"/>
      <c r="J18" s="181"/>
      <c r="K18" s="143"/>
      <c r="M18" s="90"/>
    </row>
    <row r="19" spans="1:13" s="64" customFormat="1" ht="21" customHeight="1">
      <c r="A19" s="68" t="s">
        <v>108</v>
      </c>
      <c r="E19" s="169"/>
      <c r="G19" s="139">
        <f>SUM(G16:G17)</f>
        <v>-878627877</v>
      </c>
      <c r="H19" s="182"/>
      <c r="I19" s="151">
        <f>SUM(I16:I17)</f>
        <v>-865581087</v>
      </c>
      <c r="J19" s="182"/>
      <c r="K19" s="139">
        <f>SUM(K16:K17)</f>
        <v>-647853576</v>
      </c>
      <c r="M19" s="151">
        <f>SUM(M16:M17)</f>
        <v>-633387474</v>
      </c>
    </row>
    <row r="20" spans="1:13" s="64" customFormat="1" ht="6.95" customHeight="1">
      <c r="E20" s="169"/>
      <c r="G20" s="143"/>
      <c r="H20" s="181"/>
      <c r="I20" s="90"/>
      <c r="J20" s="181"/>
      <c r="K20" s="143"/>
      <c r="M20" s="90"/>
    </row>
    <row r="21" spans="1:13" s="64" customFormat="1" ht="21" customHeight="1">
      <c r="A21" s="68" t="s">
        <v>26</v>
      </c>
      <c r="E21" s="169"/>
      <c r="G21" s="143">
        <f>G14+G19</f>
        <v>630115800</v>
      </c>
      <c r="H21" s="181"/>
      <c r="I21" s="90">
        <f>I14+I19</f>
        <v>547241759</v>
      </c>
      <c r="J21" s="181"/>
      <c r="K21" s="143">
        <f>K14+K19</f>
        <v>419251933</v>
      </c>
      <c r="M21" s="90">
        <f>M14+M19</f>
        <v>370674313</v>
      </c>
    </row>
    <row r="22" spans="1:13" s="64" customFormat="1" ht="21" customHeight="1">
      <c r="A22" s="247" t="s">
        <v>177</v>
      </c>
      <c r="B22" s="247"/>
      <c r="C22" s="247"/>
      <c r="D22" s="247"/>
      <c r="E22" s="169"/>
      <c r="G22" s="183">
        <v>0</v>
      </c>
      <c r="H22" s="182"/>
      <c r="I22" s="242">
        <v>0</v>
      </c>
      <c r="J22" s="243"/>
      <c r="K22" s="251">
        <v>0</v>
      </c>
      <c r="L22" s="243"/>
      <c r="M22" s="242">
        <v>65785029</v>
      </c>
    </row>
    <row r="23" spans="1:13" s="64" customFormat="1" ht="21" customHeight="1">
      <c r="A23" s="247" t="s">
        <v>27</v>
      </c>
      <c r="B23" s="247"/>
      <c r="C23" s="247"/>
      <c r="D23" s="247"/>
      <c r="E23" s="169"/>
      <c r="G23" s="138">
        <v>7825569</v>
      </c>
      <c r="H23" s="182"/>
      <c r="I23" s="248">
        <v>2727277</v>
      </c>
      <c r="J23" s="246"/>
      <c r="K23" s="254">
        <v>38125844</v>
      </c>
      <c r="L23" s="246"/>
      <c r="M23" s="248">
        <v>24908940</v>
      </c>
    </row>
    <row r="24" spans="1:13" s="64" customFormat="1" ht="21" customHeight="1">
      <c r="A24" s="247" t="s">
        <v>28</v>
      </c>
      <c r="B24" s="247"/>
      <c r="C24" s="247"/>
      <c r="D24" s="247"/>
      <c r="E24" s="169"/>
      <c r="G24" s="138">
        <v>-87926127</v>
      </c>
      <c r="H24" s="182"/>
      <c r="I24" s="245">
        <v>-94825656</v>
      </c>
      <c r="J24" s="246"/>
      <c r="K24" s="253">
        <v>-62223347</v>
      </c>
      <c r="L24" s="246"/>
      <c r="M24" s="245">
        <v>-65864692</v>
      </c>
    </row>
    <row r="25" spans="1:13" s="64" customFormat="1" ht="21" customHeight="1">
      <c r="A25" s="247" t="s">
        <v>29</v>
      </c>
      <c r="B25" s="247"/>
      <c r="C25" s="247"/>
      <c r="D25" s="247"/>
      <c r="E25" s="169"/>
      <c r="G25" s="138">
        <v>-215604536</v>
      </c>
      <c r="H25" s="182"/>
      <c r="I25" s="245">
        <v>-240488901</v>
      </c>
      <c r="J25" s="246"/>
      <c r="K25" s="253">
        <v>-141975283</v>
      </c>
      <c r="L25" s="246"/>
      <c r="M25" s="245">
        <v>-146116091</v>
      </c>
    </row>
    <row r="26" spans="1:13" s="64" customFormat="1" ht="21" customHeight="1">
      <c r="A26" s="247" t="s">
        <v>193</v>
      </c>
      <c r="B26" s="247"/>
      <c r="C26" s="247"/>
      <c r="D26" s="247"/>
      <c r="E26" s="169"/>
      <c r="G26" s="138">
        <v>-4568842</v>
      </c>
      <c r="H26" s="182"/>
      <c r="I26" s="245">
        <v>0</v>
      </c>
      <c r="J26" s="246"/>
      <c r="K26" s="253">
        <v>-4513113</v>
      </c>
      <c r="L26" s="246"/>
      <c r="M26" s="245">
        <v>0</v>
      </c>
    </row>
    <row r="27" spans="1:13" s="64" customFormat="1" ht="21" customHeight="1">
      <c r="A27" s="247" t="s">
        <v>30</v>
      </c>
      <c r="B27" s="247"/>
      <c r="C27" s="247"/>
      <c r="D27" s="247"/>
      <c r="E27" s="169"/>
      <c r="G27" s="185">
        <v>-8879122</v>
      </c>
      <c r="H27" s="181"/>
      <c r="I27" s="249">
        <v>-14444816</v>
      </c>
      <c r="J27" s="243"/>
      <c r="K27" s="255">
        <v>-4411277</v>
      </c>
      <c r="L27" s="243"/>
      <c r="M27" s="249">
        <v>-9590344</v>
      </c>
    </row>
    <row r="28" spans="1:13" s="64" customFormat="1" ht="6.95" customHeight="1">
      <c r="A28" s="186"/>
      <c r="E28" s="169"/>
      <c r="G28" s="143"/>
      <c r="H28" s="181"/>
      <c r="I28" s="90"/>
      <c r="J28" s="181"/>
      <c r="K28" s="143"/>
      <c r="M28" s="90"/>
    </row>
    <row r="29" spans="1:13" s="64" customFormat="1" ht="21" customHeight="1">
      <c r="A29" s="68" t="s">
        <v>74</v>
      </c>
      <c r="E29" s="169"/>
      <c r="G29" s="138">
        <f>SUM(G21:G27)</f>
        <v>320962742</v>
      </c>
      <c r="H29" s="181"/>
      <c r="I29" s="76">
        <f>SUM(I21:I27)</f>
        <v>200209663</v>
      </c>
      <c r="J29" s="181"/>
      <c r="K29" s="138">
        <f>SUM(K21:K27)</f>
        <v>244254757</v>
      </c>
      <c r="M29" s="76">
        <f>SUM(M21:M27)</f>
        <v>239797155</v>
      </c>
    </row>
    <row r="30" spans="1:13" s="64" customFormat="1" ht="21" customHeight="1">
      <c r="A30" s="64" t="s">
        <v>31</v>
      </c>
      <c r="E30" s="173">
        <v>20</v>
      </c>
      <c r="G30" s="139">
        <v>-65306263</v>
      </c>
      <c r="H30" s="182"/>
      <c r="I30" s="244">
        <v>-52984183</v>
      </c>
      <c r="J30" s="246"/>
      <c r="K30" s="252">
        <v>-46779260</v>
      </c>
      <c r="L30" s="246"/>
      <c r="M30" s="244">
        <v>-47511778</v>
      </c>
    </row>
    <row r="31" spans="1:13" s="64" customFormat="1" ht="6.95" customHeight="1">
      <c r="A31" s="68"/>
      <c r="E31" s="169"/>
      <c r="G31" s="143"/>
      <c r="H31" s="181"/>
      <c r="I31" s="90"/>
      <c r="J31" s="181"/>
      <c r="K31" s="143"/>
      <c r="M31" s="90"/>
    </row>
    <row r="32" spans="1:13" s="64" customFormat="1" ht="21" customHeight="1" thickBot="1">
      <c r="A32" s="68" t="s">
        <v>109</v>
      </c>
      <c r="E32" s="169"/>
      <c r="G32" s="142">
        <f>SUM(G29:G30)</f>
        <v>255656479</v>
      </c>
      <c r="H32" s="181"/>
      <c r="I32" s="89">
        <f>SUM(I29:I30)</f>
        <v>147225480</v>
      </c>
      <c r="J32" s="181"/>
      <c r="K32" s="142">
        <f>SUM(K29:K30)</f>
        <v>197475497</v>
      </c>
      <c r="M32" s="89">
        <f>SUM(M29:M30)</f>
        <v>192285377</v>
      </c>
    </row>
    <row r="33" spans="1:13" s="64" customFormat="1" ht="9.75" customHeight="1" thickTop="1">
      <c r="A33" s="68"/>
      <c r="E33" s="169"/>
      <c r="G33" s="138"/>
      <c r="H33" s="181"/>
      <c r="I33" s="76"/>
      <c r="J33" s="181"/>
      <c r="K33" s="138"/>
      <c r="M33" s="76"/>
    </row>
    <row r="34" spans="1:13" s="64" customFormat="1" ht="21" customHeight="1">
      <c r="A34" s="68" t="s">
        <v>75</v>
      </c>
      <c r="E34" s="169"/>
      <c r="G34" s="190"/>
      <c r="H34" s="174"/>
      <c r="J34" s="174"/>
      <c r="K34" s="190"/>
    </row>
    <row r="35" spans="1:13" s="64" customFormat="1" ht="21" customHeight="1">
      <c r="A35" s="189" t="s">
        <v>113</v>
      </c>
      <c r="E35" s="169"/>
      <c r="G35" s="190"/>
      <c r="H35" s="174"/>
      <c r="J35" s="174"/>
      <c r="K35" s="190"/>
    </row>
    <row r="36" spans="1:13" s="64" customFormat="1" ht="21" customHeight="1">
      <c r="A36" s="189"/>
      <c r="B36" s="64" t="s">
        <v>76</v>
      </c>
      <c r="E36" s="169"/>
      <c r="G36" s="141">
        <v>3983093</v>
      </c>
      <c r="H36" s="184"/>
      <c r="I36" s="244">
        <v>-4038254</v>
      </c>
      <c r="J36" s="248"/>
      <c r="K36" s="252">
        <v>0</v>
      </c>
      <c r="L36" s="248"/>
      <c r="M36" s="250">
        <v>0</v>
      </c>
    </row>
    <row r="37" spans="1:13" s="64" customFormat="1" ht="21" customHeight="1">
      <c r="A37" s="189"/>
      <c r="B37" s="64" t="s">
        <v>77</v>
      </c>
      <c r="E37" s="169"/>
      <c r="G37" s="190"/>
      <c r="H37" s="184"/>
      <c r="J37" s="184"/>
      <c r="K37" s="190"/>
      <c r="L37" s="63"/>
    </row>
    <row r="38" spans="1:13" s="64" customFormat="1" ht="21" customHeight="1">
      <c r="A38" s="189"/>
      <c r="C38" s="64" t="s">
        <v>78</v>
      </c>
      <c r="E38" s="169"/>
      <c r="G38" s="191">
        <f>SUM(G36:G36)</f>
        <v>3983093</v>
      </c>
      <c r="H38" s="184"/>
      <c r="I38" s="192">
        <f>SUM(I36:I36)</f>
        <v>-4038254</v>
      </c>
      <c r="J38" s="184"/>
      <c r="K38" s="191">
        <f>SUM(K36:K36)</f>
        <v>0</v>
      </c>
      <c r="L38" s="184"/>
      <c r="M38" s="192">
        <f>SUM(M36:M36)</f>
        <v>0</v>
      </c>
    </row>
    <row r="39" spans="1:13" s="64" customFormat="1" ht="8.1" customHeight="1">
      <c r="E39" s="169"/>
      <c r="G39" s="138"/>
      <c r="H39" s="184"/>
      <c r="I39" s="76"/>
      <c r="J39" s="184"/>
      <c r="K39" s="138"/>
      <c r="L39" s="63"/>
      <c r="M39" s="76"/>
    </row>
    <row r="40" spans="1:13" s="64" customFormat="1" ht="21" customHeight="1">
      <c r="A40" s="68" t="s">
        <v>233</v>
      </c>
      <c r="B40" s="68"/>
      <c r="C40" s="68"/>
      <c r="D40" s="68"/>
      <c r="E40" s="169"/>
      <c r="G40" s="191">
        <f>G38</f>
        <v>3983093</v>
      </c>
      <c r="H40" s="184"/>
      <c r="I40" s="192">
        <f>I38</f>
        <v>-4038254</v>
      </c>
      <c r="J40" s="184"/>
      <c r="K40" s="191">
        <f>K38</f>
        <v>0</v>
      </c>
      <c r="L40" s="63"/>
      <c r="M40" s="192">
        <f>M38</f>
        <v>0</v>
      </c>
    </row>
    <row r="41" spans="1:13" s="64" customFormat="1" ht="6.6" customHeight="1">
      <c r="A41" s="68"/>
      <c r="B41" s="68"/>
      <c r="C41" s="68"/>
      <c r="D41" s="68"/>
      <c r="E41" s="169"/>
      <c r="G41" s="193"/>
      <c r="H41" s="184"/>
      <c r="I41" s="194"/>
      <c r="J41" s="184"/>
      <c r="K41" s="193"/>
      <c r="L41" s="63"/>
      <c r="M41" s="194"/>
    </row>
    <row r="42" spans="1:13" s="64" customFormat="1" ht="21" customHeight="1" thickBot="1">
      <c r="A42" s="68" t="s">
        <v>86</v>
      </c>
      <c r="E42" s="169"/>
      <c r="G42" s="142">
        <f>SUM(G32,G38)</f>
        <v>259639572</v>
      </c>
      <c r="H42" s="181"/>
      <c r="I42" s="89">
        <f>SUM(I32,I38)</f>
        <v>143187226</v>
      </c>
      <c r="J42" s="181"/>
      <c r="K42" s="142">
        <f>SUM(K32,K38)</f>
        <v>197475497</v>
      </c>
      <c r="M42" s="89">
        <f>SUM(M32,M38)</f>
        <v>192285377</v>
      </c>
    </row>
    <row r="43" spans="1:13" s="64" customFormat="1" ht="19.5" customHeight="1" thickTop="1">
      <c r="A43" s="68"/>
      <c r="E43" s="169"/>
      <c r="G43" s="76"/>
      <c r="H43" s="181"/>
      <c r="I43" s="76"/>
      <c r="J43" s="181"/>
      <c r="K43" s="76"/>
      <c r="M43" s="76"/>
    </row>
    <row r="44" spans="1:13" ht="21" customHeight="1">
      <c r="A44" s="56" t="str">
        <f>'T2-4'!A134</f>
        <v>หมายเหตุประกอบข้อมูลทางการเงินเป็นส่วนหนึ่งของข้อมูลทางการเงินระหว่างกาลนี้</v>
      </c>
      <c r="B44" s="56"/>
      <c r="C44" s="56"/>
      <c r="D44" s="56"/>
      <c r="E44" s="157"/>
      <c r="F44" s="56"/>
      <c r="G44" s="53"/>
      <c r="H44" s="55"/>
      <c r="I44" s="53"/>
      <c r="J44" s="55"/>
      <c r="K44" s="53"/>
      <c r="L44" s="56"/>
      <c r="M44" s="53"/>
    </row>
    <row r="45" spans="1:13" ht="21" customHeight="1">
      <c r="A45" s="35" t="str">
        <f>A1</f>
        <v>บริษัท อาร์ แอนด์ บี ฟู้ด ซัพพลาย จำกัด (มหาชน)</v>
      </c>
      <c r="B45" s="36"/>
      <c r="C45" s="36"/>
      <c r="D45" s="36"/>
      <c r="E45" s="37"/>
      <c r="F45" s="36"/>
      <c r="G45" s="38"/>
      <c r="H45" s="39"/>
      <c r="I45" s="38"/>
      <c r="J45" s="36"/>
      <c r="K45" s="38"/>
      <c r="L45" s="39"/>
      <c r="M45" s="38"/>
    </row>
    <row r="46" spans="1:13" ht="21" customHeight="1">
      <c r="A46" s="40" t="s">
        <v>148</v>
      </c>
      <c r="B46" s="36"/>
      <c r="C46" s="36"/>
      <c r="D46" s="36"/>
      <c r="E46" s="37"/>
      <c r="F46" s="36"/>
      <c r="G46" s="38"/>
      <c r="H46" s="39"/>
      <c r="I46" s="38"/>
      <c r="J46" s="36"/>
      <c r="K46" s="38"/>
      <c r="L46" s="39"/>
      <c r="M46" s="38"/>
    </row>
    <row r="47" spans="1:13" ht="21" customHeight="1">
      <c r="A47" s="41" t="str">
        <f>A3</f>
        <v>สำหรับงวดหกเดือนสิ้นสุดวันที่ 30 มิถุนายน พ.ศ. 2563</v>
      </c>
      <c r="B47" s="42"/>
      <c r="C47" s="42"/>
      <c r="D47" s="42"/>
      <c r="E47" s="155"/>
      <c r="F47" s="42"/>
      <c r="G47" s="43"/>
      <c r="H47" s="44"/>
      <c r="I47" s="43"/>
      <c r="J47" s="42"/>
      <c r="K47" s="43"/>
      <c r="L47" s="44"/>
      <c r="M47" s="43"/>
    </row>
    <row r="48" spans="1:13" ht="21" customHeight="1">
      <c r="A48" s="49"/>
      <c r="G48" s="38"/>
      <c r="H48" s="54"/>
      <c r="I48" s="38"/>
      <c r="J48" s="54"/>
      <c r="K48" s="38"/>
      <c r="L48" s="36"/>
      <c r="M48" s="38"/>
    </row>
    <row r="49" spans="1:13" s="64" customFormat="1" ht="21" customHeight="1">
      <c r="A49" s="68"/>
      <c r="E49" s="173"/>
      <c r="F49" s="63"/>
      <c r="G49" s="313" t="s">
        <v>55</v>
      </c>
      <c r="H49" s="313"/>
      <c r="I49" s="313"/>
      <c r="J49" s="176"/>
      <c r="K49" s="313" t="s">
        <v>67</v>
      </c>
      <c r="L49" s="313"/>
      <c r="M49" s="313"/>
    </row>
    <row r="50" spans="1:13" s="64" customFormat="1" ht="20.25" customHeight="1">
      <c r="A50" s="68"/>
      <c r="E50" s="173"/>
      <c r="F50" s="63"/>
      <c r="G50" s="177" t="s">
        <v>56</v>
      </c>
      <c r="H50" s="178"/>
      <c r="I50" s="177" t="s">
        <v>56</v>
      </c>
      <c r="J50" s="66"/>
      <c r="K50" s="66" t="s">
        <v>56</v>
      </c>
      <c r="L50" s="66"/>
      <c r="M50" s="66" t="s">
        <v>56</v>
      </c>
    </row>
    <row r="51" spans="1:13" s="64" customFormat="1" ht="21" customHeight="1">
      <c r="A51" s="68"/>
      <c r="E51" s="173"/>
      <c r="F51" s="63"/>
      <c r="G51" s="240" t="s">
        <v>175</v>
      </c>
      <c r="H51" s="241"/>
      <c r="I51" s="240" t="s">
        <v>175</v>
      </c>
      <c r="J51" s="240"/>
      <c r="K51" s="240" t="s">
        <v>175</v>
      </c>
      <c r="L51" s="240"/>
      <c r="M51" s="240" t="s">
        <v>175</v>
      </c>
    </row>
    <row r="52" spans="1:13" s="64" customFormat="1" ht="21" customHeight="1">
      <c r="A52" s="68"/>
      <c r="E52" s="179"/>
      <c r="F52" s="68"/>
      <c r="G52" s="66" t="s">
        <v>143</v>
      </c>
      <c r="H52" s="67"/>
      <c r="I52" s="66" t="s">
        <v>123</v>
      </c>
      <c r="J52" s="68"/>
      <c r="K52" s="66" t="s">
        <v>143</v>
      </c>
      <c r="L52" s="67"/>
      <c r="M52" s="66" t="s">
        <v>123</v>
      </c>
    </row>
    <row r="53" spans="1:13" s="64" customFormat="1" ht="21" customHeight="1">
      <c r="E53" s="180" t="s">
        <v>1</v>
      </c>
      <c r="F53" s="68"/>
      <c r="G53" s="70" t="s">
        <v>2</v>
      </c>
      <c r="H53" s="71"/>
      <c r="I53" s="70" t="s">
        <v>2</v>
      </c>
      <c r="J53" s="68"/>
      <c r="K53" s="70" t="s">
        <v>2</v>
      </c>
      <c r="L53" s="71"/>
      <c r="M53" s="70" t="s">
        <v>2</v>
      </c>
    </row>
    <row r="54" spans="1:13" s="64" customFormat="1" ht="8.1" customHeight="1">
      <c r="E54" s="195"/>
      <c r="F54" s="68"/>
      <c r="G54" s="140"/>
      <c r="H54" s="71"/>
      <c r="I54" s="152"/>
      <c r="J54" s="68"/>
      <c r="K54" s="140"/>
      <c r="L54" s="71"/>
      <c r="M54" s="152"/>
    </row>
    <row r="55" spans="1:13" s="64" customFormat="1" ht="21" customHeight="1">
      <c r="A55" s="196" t="s">
        <v>79</v>
      </c>
      <c r="B55" s="63"/>
      <c r="C55" s="63"/>
      <c r="D55" s="63"/>
      <c r="E55" s="169"/>
      <c r="G55" s="190"/>
      <c r="H55" s="184"/>
      <c r="J55" s="184"/>
      <c r="K55" s="190"/>
      <c r="L55" s="63"/>
    </row>
    <row r="56" spans="1:13" s="64" customFormat="1" ht="21" customHeight="1">
      <c r="B56" s="64" t="s">
        <v>83</v>
      </c>
      <c r="E56" s="169"/>
      <c r="G56" s="197">
        <v>256314898</v>
      </c>
      <c r="H56" s="184"/>
      <c r="I56" s="174">
        <v>147590717</v>
      </c>
      <c r="J56" s="184"/>
      <c r="K56" s="197">
        <f>K42</f>
        <v>197475497</v>
      </c>
      <c r="L56" s="184"/>
      <c r="M56" s="174">
        <v>192285377</v>
      </c>
    </row>
    <row r="57" spans="1:13" s="64" customFormat="1" ht="21" customHeight="1">
      <c r="B57" s="64" t="s">
        <v>210</v>
      </c>
      <c r="E57" s="169"/>
      <c r="G57" s="141">
        <v>-658419</v>
      </c>
      <c r="H57" s="184"/>
      <c r="I57" s="153">
        <v>-365237</v>
      </c>
      <c r="J57" s="184"/>
      <c r="K57" s="141">
        <v>0</v>
      </c>
      <c r="L57" s="184"/>
      <c r="M57" s="153">
        <v>0</v>
      </c>
    </row>
    <row r="58" spans="1:13" s="64" customFormat="1" ht="8.1" customHeight="1">
      <c r="A58" s="196"/>
      <c r="B58" s="63"/>
      <c r="C58" s="63"/>
      <c r="D58" s="63"/>
      <c r="E58" s="169"/>
      <c r="G58" s="193"/>
      <c r="H58" s="184"/>
      <c r="I58" s="194"/>
      <c r="J58" s="184"/>
      <c r="K58" s="193"/>
      <c r="L58" s="63"/>
      <c r="M58" s="194"/>
    </row>
    <row r="59" spans="1:13" s="64" customFormat="1" ht="21" customHeight="1" thickBot="1">
      <c r="A59" s="196"/>
      <c r="B59" s="63"/>
      <c r="C59" s="63"/>
      <c r="D59" s="63"/>
      <c r="E59" s="169"/>
      <c r="G59" s="198">
        <f>SUM(G56:G57)</f>
        <v>255656479</v>
      </c>
      <c r="H59" s="184"/>
      <c r="I59" s="199">
        <f>SUM(I56:I57)</f>
        <v>147225480</v>
      </c>
      <c r="J59" s="184"/>
      <c r="K59" s="198">
        <f>SUM(K56:K57)</f>
        <v>197475497</v>
      </c>
      <c r="L59" s="184"/>
      <c r="M59" s="199">
        <f>SUM(M56:M57)</f>
        <v>192285377</v>
      </c>
    </row>
    <row r="60" spans="1:13" s="64" customFormat="1" ht="21" customHeight="1" thickTop="1">
      <c r="A60" s="196"/>
      <c r="B60" s="63"/>
      <c r="C60" s="63"/>
      <c r="D60" s="63"/>
      <c r="E60" s="169"/>
      <c r="G60" s="193"/>
      <c r="H60" s="184"/>
      <c r="I60" s="194"/>
      <c r="J60" s="184"/>
      <c r="K60" s="193"/>
      <c r="L60" s="63"/>
      <c r="M60" s="194"/>
    </row>
    <row r="61" spans="1:13" s="64" customFormat="1" ht="21" customHeight="1">
      <c r="A61" s="196" t="s">
        <v>80</v>
      </c>
      <c r="B61" s="63"/>
      <c r="C61" s="63"/>
      <c r="D61" s="63"/>
      <c r="E61" s="169"/>
      <c r="G61" s="193"/>
      <c r="H61" s="184"/>
      <c r="I61" s="194"/>
      <c r="J61" s="184"/>
      <c r="K61" s="193"/>
      <c r="L61" s="63"/>
      <c r="M61" s="194"/>
    </row>
    <row r="62" spans="1:13" s="64" customFormat="1" ht="21" customHeight="1">
      <c r="B62" s="64" t="s">
        <v>83</v>
      </c>
      <c r="E62" s="169"/>
      <c r="G62" s="193">
        <v>260294398</v>
      </c>
      <c r="H62" s="184"/>
      <c r="I62" s="200">
        <v>143587935</v>
      </c>
      <c r="J62" s="248"/>
      <c r="K62" s="256">
        <f>K56</f>
        <v>197475497</v>
      </c>
      <c r="L62" s="248"/>
      <c r="M62" s="200">
        <v>192285377</v>
      </c>
    </row>
    <row r="63" spans="1:13" s="64" customFormat="1" ht="21" customHeight="1">
      <c r="B63" s="64" t="s">
        <v>210</v>
      </c>
      <c r="E63" s="169"/>
      <c r="G63" s="191">
        <v>-654826</v>
      </c>
      <c r="H63" s="184"/>
      <c r="I63" s="250">
        <v>-400709</v>
      </c>
      <c r="J63" s="248"/>
      <c r="K63" s="257">
        <v>0</v>
      </c>
      <c r="L63" s="248"/>
      <c r="M63" s="250">
        <v>0</v>
      </c>
    </row>
    <row r="64" spans="1:13" s="64" customFormat="1" ht="8.1" customHeight="1">
      <c r="A64" s="196"/>
      <c r="B64" s="63"/>
      <c r="C64" s="63"/>
      <c r="D64" s="63"/>
      <c r="E64" s="169"/>
      <c r="G64" s="193"/>
      <c r="H64" s="184"/>
      <c r="I64" s="194"/>
      <c r="J64" s="184"/>
      <c r="K64" s="193"/>
      <c r="L64" s="63"/>
      <c r="M64" s="194"/>
    </row>
    <row r="65" spans="1:13" s="64" customFormat="1" ht="21" customHeight="1" thickBot="1">
      <c r="E65" s="169"/>
      <c r="G65" s="198">
        <f>SUM(G62:G64)</f>
        <v>259639572</v>
      </c>
      <c r="H65" s="184"/>
      <c r="I65" s="199">
        <f>SUM(I62:I64)</f>
        <v>143187226</v>
      </c>
      <c r="J65" s="184"/>
      <c r="K65" s="198">
        <f>SUM(K62:K64)</f>
        <v>197475497</v>
      </c>
      <c r="L65" s="184"/>
      <c r="M65" s="199">
        <f>SUM(M62:M64)</f>
        <v>192285377</v>
      </c>
    </row>
    <row r="66" spans="1:13" s="64" customFormat="1" ht="21" customHeight="1" thickTop="1">
      <c r="A66" s="196"/>
      <c r="B66" s="63"/>
      <c r="C66" s="63"/>
      <c r="D66" s="63"/>
      <c r="E66" s="169"/>
      <c r="G66" s="193"/>
      <c r="H66" s="184"/>
      <c r="I66" s="194"/>
      <c r="J66" s="184"/>
      <c r="K66" s="193"/>
      <c r="L66" s="63"/>
      <c r="M66" s="194"/>
    </row>
    <row r="67" spans="1:13" s="64" customFormat="1" ht="21" customHeight="1">
      <c r="A67" s="196" t="s">
        <v>81</v>
      </c>
      <c r="B67" s="63"/>
      <c r="C67" s="63"/>
      <c r="D67" s="63"/>
      <c r="E67" s="169"/>
      <c r="G67" s="193"/>
      <c r="H67" s="184"/>
      <c r="I67" s="194"/>
      <c r="J67" s="184"/>
      <c r="K67" s="193"/>
      <c r="L67" s="63"/>
      <c r="M67" s="194"/>
    </row>
    <row r="68" spans="1:13" s="64" customFormat="1" ht="8.1" customHeight="1">
      <c r="A68" s="196"/>
      <c r="B68" s="63"/>
      <c r="C68" s="63"/>
      <c r="D68" s="63"/>
      <c r="E68" s="169"/>
      <c r="G68" s="193"/>
      <c r="H68" s="184"/>
      <c r="I68" s="194"/>
      <c r="J68" s="184"/>
      <c r="K68" s="193"/>
      <c r="L68" s="63"/>
      <c r="M68" s="194"/>
    </row>
    <row r="69" spans="1:13" s="64" customFormat="1" ht="21" customHeight="1">
      <c r="A69" s="63" t="s">
        <v>211</v>
      </c>
      <c r="B69" s="63"/>
      <c r="C69" s="63"/>
      <c r="D69" s="63"/>
      <c r="E69" s="173"/>
      <c r="F69" s="63"/>
      <c r="G69" s="193"/>
      <c r="H69" s="184"/>
      <c r="I69" s="194"/>
      <c r="J69" s="184"/>
      <c r="K69" s="193"/>
      <c r="L69" s="63"/>
      <c r="M69" s="194"/>
    </row>
    <row r="70" spans="1:13" s="64" customFormat="1" ht="21" customHeight="1" thickBot="1">
      <c r="A70" s="63"/>
      <c r="B70" s="63" t="s">
        <v>82</v>
      </c>
      <c r="C70" s="63"/>
      <c r="D70" s="63"/>
      <c r="E70" s="173">
        <v>23</v>
      </c>
      <c r="F70" s="63"/>
      <c r="G70" s="201">
        <f>G56/2000000000</f>
        <v>0.12815744900000001</v>
      </c>
      <c r="H70" s="202"/>
      <c r="I70" s="203">
        <f>I56/1480000000</f>
        <v>9.9723457432432439E-2</v>
      </c>
      <c r="J70" s="202"/>
      <c r="K70" s="201">
        <f>K56/2000000000</f>
        <v>9.87377485E-2</v>
      </c>
      <c r="L70" s="202"/>
      <c r="M70" s="203">
        <f>M56/1480000000</f>
        <v>0.12992255202702702</v>
      </c>
    </row>
    <row r="71" spans="1:13" s="64" customFormat="1" ht="21" customHeight="1" thickTop="1">
      <c r="A71" s="63"/>
      <c r="B71" s="63"/>
      <c r="C71" s="63"/>
      <c r="D71" s="63"/>
      <c r="E71" s="63"/>
      <c r="F71" s="63"/>
      <c r="G71" s="204"/>
      <c r="H71" s="202"/>
      <c r="I71" s="204"/>
      <c r="J71" s="202"/>
      <c r="K71" s="204"/>
      <c r="L71" s="202"/>
      <c r="M71" s="204"/>
    </row>
    <row r="72" spans="1:13" s="64" customFormat="1" ht="21" customHeight="1">
      <c r="A72" s="63"/>
      <c r="B72" s="63"/>
      <c r="C72" s="63"/>
      <c r="D72" s="63"/>
      <c r="E72" s="63"/>
      <c r="F72" s="63"/>
      <c r="G72" s="205">
        <f>G42-G65</f>
        <v>0</v>
      </c>
      <c r="H72" s="206"/>
      <c r="I72" s="205">
        <f>I42-I65</f>
        <v>0</v>
      </c>
      <c r="J72" s="206"/>
      <c r="K72" s="205">
        <f>K42-K65</f>
        <v>0</v>
      </c>
      <c r="L72" s="206"/>
      <c r="M72" s="205">
        <f>M42-M65</f>
        <v>0</v>
      </c>
    </row>
    <row r="73" spans="1:13" s="64" customFormat="1" ht="21" customHeight="1">
      <c r="A73" s="63"/>
      <c r="B73" s="63"/>
      <c r="C73" s="63"/>
      <c r="D73" s="63"/>
      <c r="E73" s="63"/>
      <c r="F73" s="63"/>
      <c r="G73" s="204"/>
      <c r="H73" s="202"/>
      <c r="I73" s="204"/>
      <c r="J73" s="202"/>
      <c r="K73" s="204"/>
      <c r="L73" s="202"/>
      <c r="M73" s="204"/>
    </row>
    <row r="74" spans="1:13" s="64" customFormat="1" ht="21" customHeight="1">
      <c r="A74" s="63"/>
      <c r="B74" s="63"/>
      <c r="C74" s="63"/>
      <c r="D74" s="63"/>
      <c r="E74" s="63"/>
      <c r="F74" s="63"/>
      <c r="G74" s="204"/>
      <c r="H74" s="202"/>
      <c r="I74" s="204"/>
      <c r="J74" s="202"/>
      <c r="K74" s="204"/>
      <c r="L74" s="202"/>
      <c r="M74" s="204"/>
    </row>
    <row r="75" spans="1:13" ht="21" customHeight="1">
      <c r="A75" s="36"/>
      <c r="B75" s="36"/>
      <c r="C75" s="36"/>
      <c r="D75" s="36"/>
      <c r="E75" s="36"/>
      <c r="F75" s="36"/>
      <c r="G75" s="58"/>
      <c r="H75" s="57"/>
      <c r="I75" s="58"/>
      <c r="J75" s="57"/>
      <c r="K75" s="58"/>
      <c r="L75" s="57"/>
      <c r="M75" s="58"/>
    </row>
    <row r="76" spans="1:13" ht="21" customHeight="1">
      <c r="A76" s="36"/>
      <c r="B76" s="36"/>
      <c r="C76" s="36"/>
      <c r="D76" s="36"/>
      <c r="E76" s="36"/>
      <c r="F76" s="36"/>
      <c r="G76" s="58"/>
      <c r="H76" s="57"/>
      <c r="I76" s="58"/>
      <c r="J76" s="57"/>
      <c r="K76" s="58"/>
      <c r="L76" s="57"/>
      <c r="M76" s="58"/>
    </row>
    <row r="77" spans="1:13" ht="21" customHeight="1">
      <c r="A77" s="36"/>
      <c r="B77" s="36"/>
      <c r="C77" s="36"/>
      <c r="D77" s="36"/>
      <c r="E77" s="36"/>
      <c r="F77" s="36"/>
      <c r="G77" s="58"/>
      <c r="H77" s="57"/>
      <c r="I77" s="58"/>
      <c r="J77" s="57"/>
      <c r="K77" s="58"/>
      <c r="L77" s="57"/>
      <c r="M77" s="58"/>
    </row>
    <row r="78" spans="1:13" ht="21" customHeight="1">
      <c r="A78" s="36"/>
      <c r="B78" s="36"/>
      <c r="C78" s="36"/>
      <c r="D78" s="36"/>
      <c r="E78" s="36"/>
      <c r="F78" s="36"/>
      <c r="G78" s="58"/>
      <c r="H78" s="57"/>
      <c r="I78" s="58"/>
      <c r="J78" s="57"/>
      <c r="K78" s="58"/>
      <c r="L78" s="57"/>
      <c r="M78" s="58"/>
    </row>
    <row r="79" spans="1:13" ht="21" customHeight="1">
      <c r="A79" s="36"/>
      <c r="B79" s="36"/>
      <c r="C79" s="36"/>
      <c r="D79" s="36"/>
      <c r="E79" s="36"/>
      <c r="F79" s="36"/>
      <c r="G79" s="58"/>
      <c r="H79" s="57"/>
      <c r="I79" s="58"/>
      <c r="J79" s="57"/>
      <c r="K79" s="58"/>
      <c r="L79" s="57"/>
      <c r="M79" s="58"/>
    </row>
    <row r="80" spans="1:13" ht="21" customHeight="1">
      <c r="A80" s="36"/>
      <c r="B80" s="36"/>
      <c r="C80" s="36"/>
      <c r="D80" s="36"/>
      <c r="E80" s="36"/>
      <c r="F80" s="36"/>
      <c r="G80" s="58"/>
      <c r="H80" s="57"/>
      <c r="I80" s="58"/>
      <c r="J80" s="57"/>
      <c r="K80" s="58"/>
      <c r="L80" s="57"/>
      <c r="M80" s="58"/>
    </row>
    <row r="81" spans="1:13" ht="27.75" customHeight="1">
      <c r="A81" s="36"/>
      <c r="B81" s="36"/>
      <c r="C81" s="36"/>
      <c r="D81" s="36"/>
      <c r="E81" s="36"/>
      <c r="F81" s="36"/>
      <c r="G81" s="58"/>
      <c r="H81" s="57"/>
      <c r="I81" s="58"/>
      <c r="J81" s="57"/>
      <c r="K81" s="58"/>
      <c r="L81" s="57"/>
      <c r="M81" s="58"/>
    </row>
    <row r="82" spans="1:13" ht="28.5" customHeight="1">
      <c r="A82" s="36"/>
      <c r="B82" s="36"/>
      <c r="C82" s="36"/>
      <c r="D82" s="36"/>
      <c r="E82" s="36"/>
      <c r="F82" s="36"/>
      <c r="G82" s="58"/>
      <c r="H82" s="57"/>
      <c r="I82" s="58"/>
      <c r="J82" s="57"/>
      <c r="K82" s="58"/>
      <c r="L82" s="57"/>
      <c r="M82" s="58"/>
    </row>
    <row r="83" spans="1:13" ht="21" customHeight="1">
      <c r="A83" s="59" t="str">
        <f>+A44</f>
        <v>หมายเหตุประกอบข้อมูลทางการเงินเป็นส่วนหนึ่งของข้อมูลทางการเงินระหว่างกาลนี้</v>
      </c>
      <c r="B83" s="42"/>
      <c r="C83" s="42"/>
      <c r="D83" s="42"/>
      <c r="E83" s="155"/>
      <c r="F83" s="42"/>
      <c r="G83" s="43"/>
      <c r="H83" s="44"/>
      <c r="I83" s="43"/>
      <c r="J83" s="42"/>
      <c r="K83" s="43"/>
      <c r="L83" s="44"/>
      <c r="M83" s="43"/>
    </row>
  </sheetData>
  <mergeCells count="4">
    <mergeCell ref="G5:I5"/>
    <mergeCell ref="K5:M5"/>
    <mergeCell ref="G49:I49"/>
    <mergeCell ref="K49:M49"/>
  </mergeCells>
  <pageMargins left="0.8" right="0.5" top="0.5" bottom="0.6" header="0.49" footer="0.4"/>
  <pageSetup paperSize="9" firstPageNumber="7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1" manualBreakCount="1"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W33"/>
  <sheetViews>
    <sheetView topLeftCell="A28" zoomScaleNormal="100" zoomScaleSheetLayoutView="115" workbookViewId="0">
      <selection activeCell="G40" sqref="G40"/>
    </sheetView>
  </sheetViews>
  <sheetFormatPr defaultColWidth="10.42578125" defaultRowHeight="21.6" customHeight="1"/>
  <cols>
    <col min="1" max="3" width="1.42578125" style="48" customWidth="1"/>
    <col min="4" max="4" width="33.85546875" style="48" customWidth="1"/>
    <col min="5" max="5" width="6.85546875" style="48" customWidth="1"/>
    <col min="6" max="6" width="0.5703125" style="48" customWidth="1"/>
    <col min="7" max="7" width="10.140625" style="52" customWidth="1"/>
    <col min="8" max="8" width="0.5703125" style="48" customWidth="1"/>
    <col min="9" max="9" width="10" style="48" customWidth="1"/>
    <col min="10" max="10" width="0.5703125" style="48" customWidth="1"/>
    <col min="11" max="11" width="13.42578125" style="125" customWidth="1"/>
    <col min="12" max="12" width="0.5703125" style="125" customWidth="1"/>
    <col min="13" max="13" width="10.140625" style="125" customWidth="1"/>
    <col min="14" max="14" width="0.5703125" style="125" customWidth="1"/>
    <col min="15" max="15" width="10.42578125" style="125" customWidth="1"/>
    <col min="16" max="16" width="0.5703125" style="125" customWidth="1"/>
    <col min="17" max="17" width="23.5703125" style="125" customWidth="1"/>
    <col min="18" max="18" width="0.5703125" style="125" customWidth="1"/>
    <col min="19" max="19" width="11.5703125" style="125" customWidth="1"/>
    <col min="20" max="20" width="0.5703125" style="125" customWidth="1"/>
    <col min="21" max="21" width="11.42578125" style="48" customWidth="1"/>
    <col min="22" max="22" width="0.5703125" style="48" customWidth="1"/>
    <col min="23" max="23" width="11.42578125" style="126" customWidth="1"/>
    <col min="24" max="16384" width="10.42578125" style="48"/>
  </cols>
  <sheetData>
    <row r="1" spans="1:23" ht="21.6" customHeight="1">
      <c r="A1" s="49" t="str">
        <f>'T2-4'!A1</f>
        <v>บริษัท อาร์ แอนด์ บี ฟู้ด ซัพพลาย จำกัด (มหาชน)</v>
      </c>
      <c r="B1" s="35"/>
      <c r="C1" s="35"/>
      <c r="D1" s="35"/>
      <c r="E1" s="35"/>
      <c r="F1" s="35"/>
    </row>
    <row r="2" spans="1:23" ht="22.35" customHeight="1">
      <c r="A2" s="49" t="s">
        <v>139</v>
      </c>
      <c r="B2" s="49"/>
      <c r="C2" s="49"/>
      <c r="D2" s="49"/>
      <c r="E2" s="49"/>
      <c r="F2" s="49"/>
    </row>
    <row r="3" spans="1:23" s="36" customFormat="1" ht="21.6" customHeight="1">
      <c r="A3" s="301" t="str">
        <f>'T 7-8 (6M)'!A3</f>
        <v>สำหรับงวดหกเดือนสิ้นสุดวันที่ 30 มิถุนายน พ.ศ. 2563</v>
      </c>
      <c r="B3" s="301"/>
      <c r="C3" s="301"/>
      <c r="D3" s="301"/>
      <c r="E3" s="301"/>
      <c r="F3" s="301"/>
      <c r="G3" s="302"/>
      <c r="H3" s="303"/>
      <c r="I3" s="303"/>
      <c r="J3" s="303"/>
      <c r="K3" s="304"/>
      <c r="L3" s="304"/>
      <c r="M3" s="304"/>
      <c r="N3" s="304"/>
      <c r="O3" s="304"/>
      <c r="P3" s="304"/>
      <c r="Q3" s="304"/>
      <c r="R3" s="304"/>
      <c r="S3" s="304"/>
      <c r="T3" s="304"/>
      <c r="U3" s="303"/>
      <c r="V3" s="303"/>
      <c r="W3" s="305"/>
    </row>
    <row r="4" spans="1:23" ht="18.600000000000001" customHeight="1"/>
    <row r="5" spans="1:23" s="207" customFormat="1" ht="18.600000000000001" customHeight="1">
      <c r="G5" s="314" t="s">
        <v>112</v>
      </c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  <c r="U5" s="314"/>
      <c r="V5" s="314"/>
      <c r="W5" s="314"/>
    </row>
    <row r="6" spans="1:23" s="207" customFormat="1" ht="18.600000000000001" customHeight="1">
      <c r="G6" s="315" t="s">
        <v>83</v>
      </c>
      <c r="H6" s="315"/>
      <c r="I6" s="315"/>
      <c r="J6" s="315"/>
      <c r="K6" s="315"/>
      <c r="L6" s="315"/>
      <c r="M6" s="315"/>
      <c r="N6" s="315"/>
      <c r="O6" s="315"/>
      <c r="P6" s="315"/>
      <c r="Q6" s="315"/>
      <c r="R6" s="315"/>
      <c r="S6" s="315"/>
      <c r="T6" s="209"/>
      <c r="U6" s="209"/>
      <c r="V6" s="209"/>
      <c r="W6" s="209"/>
    </row>
    <row r="7" spans="1:23" s="207" customFormat="1" ht="18.600000000000001" customHeight="1">
      <c r="G7" s="210"/>
      <c r="H7" s="210"/>
      <c r="I7" s="210"/>
      <c r="J7" s="210"/>
      <c r="K7" s="211"/>
      <c r="L7" s="210"/>
      <c r="M7" s="210"/>
      <c r="N7" s="210"/>
      <c r="O7" s="210"/>
      <c r="P7" s="210"/>
      <c r="Q7" s="293" t="s">
        <v>57</v>
      </c>
      <c r="R7" s="210"/>
      <c r="S7" s="210"/>
      <c r="T7" s="210"/>
      <c r="U7" s="210"/>
      <c r="V7" s="210"/>
      <c r="W7" s="210"/>
    </row>
    <row r="8" spans="1:23" s="207" customFormat="1" ht="18.600000000000001" customHeight="1">
      <c r="G8" s="210"/>
      <c r="H8" s="210"/>
      <c r="I8" s="210"/>
      <c r="J8" s="210"/>
      <c r="K8" s="211"/>
      <c r="L8" s="210"/>
      <c r="M8" s="210"/>
      <c r="N8" s="210"/>
      <c r="O8" s="210"/>
      <c r="P8" s="210"/>
      <c r="Q8" s="212" t="s">
        <v>75</v>
      </c>
      <c r="R8" s="210"/>
      <c r="S8" s="210"/>
      <c r="T8" s="210"/>
      <c r="U8" s="210"/>
      <c r="V8" s="210"/>
      <c r="W8" s="210"/>
    </row>
    <row r="9" spans="1:23" s="207" customFormat="1" ht="18.600000000000001" customHeight="1">
      <c r="G9" s="210"/>
      <c r="H9" s="210"/>
      <c r="I9" s="210"/>
      <c r="J9" s="210"/>
      <c r="K9" s="213" t="s">
        <v>97</v>
      </c>
      <c r="L9" s="210"/>
      <c r="M9" s="316" t="s">
        <v>90</v>
      </c>
      <c r="N9" s="316"/>
      <c r="O9" s="316"/>
      <c r="P9" s="210"/>
      <c r="R9" s="210"/>
      <c r="S9" s="211"/>
      <c r="T9" s="210"/>
      <c r="U9" s="214"/>
      <c r="V9" s="214"/>
      <c r="W9" s="214"/>
    </row>
    <row r="10" spans="1:23" s="207" customFormat="1" ht="18.600000000000001" customHeight="1">
      <c r="G10" s="210"/>
      <c r="H10" s="210"/>
      <c r="I10" s="210"/>
      <c r="J10" s="210"/>
      <c r="K10" s="213" t="s">
        <v>101</v>
      </c>
      <c r="L10" s="210"/>
      <c r="M10" s="215" t="s">
        <v>131</v>
      </c>
      <c r="N10" s="210"/>
      <c r="O10" s="210"/>
      <c r="P10" s="210"/>
      <c r="Q10" s="211" t="s">
        <v>114</v>
      </c>
      <c r="R10" s="210"/>
      <c r="S10" s="211" t="s">
        <v>60</v>
      </c>
      <c r="T10" s="210"/>
      <c r="U10" s="216"/>
      <c r="V10" s="214"/>
      <c r="W10" s="214"/>
    </row>
    <row r="11" spans="1:23" s="220" customFormat="1" ht="18.600000000000001" customHeight="1">
      <c r="A11" s="217"/>
      <c r="B11" s="217"/>
      <c r="C11" s="217"/>
      <c r="D11" s="217"/>
      <c r="E11" s="217"/>
      <c r="F11" s="217"/>
      <c r="G11" s="211" t="s">
        <v>84</v>
      </c>
      <c r="H11" s="218"/>
      <c r="I11" s="218" t="s">
        <v>97</v>
      </c>
      <c r="J11" s="218"/>
      <c r="K11" s="211" t="s">
        <v>102</v>
      </c>
      <c r="L11" s="211"/>
      <c r="M11" s="219" t="s">
        <v>132</v>
      </c>
      <c r="N11" s="211"/>
      <c r="O11" s="211" t="s">
        <v>90</v>
      </c>
      <c r="P11" s="211"/>
      <c r="Q11" s="211" t="s">
        <v>115</v>
      </c>
      <c r="R11" s="211"/>
      <c r="S11" s="211" t="s">
        <v>61</v>
      </c>
      <c r="T11" s="211"/>
      <c r="U11" s="211" t="s">
        <v>63</v>
      </c>
      <c r="V11" s="218"/>
      <c r="W11" s="211" t="s">
        <v>65</v>
      </c>
    </row>
    <row r="12" spans="1:23" s="220" customFormat="1" ht="18.600000000000001" customHeight="1">
      <c r="A12" s="217"/>
      <c r="B12" s="217"/>
      <c r="C12" s="217"/>
      <c r="D12" s="217"/>
      <c r="E12" s="217"/>
      <c r="F12" s="217"/>
      <c r="G12" s="211" t="s">
        <v>85</v>
      </c>
      <c r="H12" s="218"/>
      <c r="I12" s="218" t="s">
        <v>98</v>
      </c>
      <c r="J12" s="218"/>
      <c r="K12" s="211" t="s">
        <v>94</v>
      </c>
      <c r="L12" s="211"/>
      <c r="M12" s="219" t="s">
        <v>133</v>
      </c>
      <c r="N12" s="211"/>
      <c r="O12" s="211" t="s">
        <v>25</v>
      </c>
      <c r="P12" s="211"/>
      <c r="Q12" s="211" t="s">
        <v>116</v>
      </c>
      <c r="R12" s="211"/>
      <c r="S12" s="211" t="s">
        <v>62</v>
      </c>
      <c r="T12" s="211"/>
      <c r="U12" s="211" t="s">
        <v>64</v>
      </c>
      <c r="V12" s="218"/>
      <c r="W12" s="211" t="s">
        <v>66</v>
      </c>
    </row>
    <row r="13" spans="1:23" s="220" customFormat="1" ht="18.600000000000001" customHeight="1">
      <c r="A13" s="221"/>
      <c r="B13" s="222"/>
      <c r="C13" s="222"/>
      <c r="D13" s="222"/>
      <c r="E13" s="223" t="s">
        <v>1</v>
      </c>
      <c r="F13" s="222"/>
      <c r="G13" s="224" t="s">
        <v>32</v>
      </c>
      <c r="H13" s="218"/>
      <c r="I13" s="225" t="s">
        <v>32</v>
      </c>
      <c r="J13" s="218"/>
      <c r="K13" s="224" t="s">
        <v>32</v>
      </c>
      <c r="L13" s="211"/>
      <c r="M13" s="224" t="s">
        <v>32</v>
      </c>
      <c r="N13" s="211"/>
      <c r="O13" s="224" t="s">
        <v>32</v>
      </c>
      <c r="P13" s="211"/>
      <c r="Q13" s="224" t="s">
        <v>32</v>
      </c>
      <c r="R13" s="211"/>
      <c r="S13" s="224" t="s">
        <v>32</v>
      </c>
      <c r="T13" s="211"/>
      <c r="U13" s="224" t="s">
        <v>32</v>
      </c>
      <c r="V13" s="218"/>
      <c r="W13" s="224" t="s">
        <v>32</v>
      </c>
    </row>
    <row r="14" spans="1:23" s="220" customFormat="1" ht="5.0999999999999996" customHeight="1">
      <c r="A14" s="221"/>
      <c r="B14" s="222"/>
      <c r="C14" s="222"/>
      <c r="D14" s="222"/>
      <c r="E14" s="222"/>
      <c r="F14" s="222"/>
      <c r="G14" s="226"/>
      <c r="H14" s="227"/>
      <c r="I14" s="227"/>
      <c r="J14" s="227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7"/>
      <c r="V14" s="227"/>
      <c r="W14" s="226"/>
    </row>
    <row r="15" spans="1:23" s="208" customFormat="1" ht="18.600000000000001" customHeight="1">
      <c r="A15" s="258" t="s">
        <v>212</v>
      </c>
      <c r="B15" s="258"/>
      <c r="C15" s="258"/>
      <c r="D15" s="258"/>
      <c r="E15" s="229"/>
      <c r="F15" s="228"/>
      <c r="G15" s="259">
        <v>1480000000</v>
      </c>
      <c r="H15" s="259"/>
      <c r="I15" s="259">
        <v>93663209</v>
      </c>
      <c r="J15" s="259"/>
      <c r="K15" s="259">
        <v>94712575</v>
      </c>
      <c r="L15" s="259"/>
      <c r="M15" s="259">
        <v>77000000</v>
      </c>
      <c r="N15" s="259"/>
      <c r="O15" s="259">
        <v>350502734</v>
      </c>
      <c r="P15" s="259"/>
      <c r="Q15" s="259">
        <v>-3046750</v>
      </c>
      <c r="R15" s="259"/>
      <c r="S15" s="259">
        <f>SUM(G15:Q15)</f>
        <v>2092831768</v>
      </c>
      <c r="T15" s="259"/>
      <c r="U15" s="259">
        <v>-1078436</v>
      </c>
      <c r="V15" s="259"/>
      <c r="W15" s="259">
        <f>SUM(S15:U15)</f>
        <v>2091753332</v>
      </c>
    </row>
    <row r="16" spans="1:23" s="208" customFormat="1" ht="18.600000000000001" customHeight="1">
      <c r="A16" s="261" t="s">
        <v>178</v>
      </c>
      <c r="B16" s="260"/>
      <c r="C16" s="260"/>
      <c r="D16" s="260"/>
      <c r="E16" s="222"/>
      <c r="F16" s="217"/>
      <c r="G16" s="259">
        <v>0</v>
      </c>
      <c r="H16" s="259"/>
      <c r="I16" s="259">
        <v>0</v>
      </c>
      <c r="J16" s="259"/>
      <c r="K16" s="259">
        <v>0</v>
      </c>
      <c r="L16" s="259"/>
      <c r="M16" s="259">
        <v>13500000</v>
      </c>
      <c r="N16" s="259"/>
      <c r="O16" s="259">
        <v>-13500000</v>
      </c>
      <c r="P16" s="259"/>
      <c r="Q16" s="259">
        <v>0</v>
      </c>
      <c r="R16" s="259"/>
      <c r="S16" s="259">
        <f t="shared" ref="S16:S18" si="0">SUM(G16:Q16)</f>
        <v>0</v>
      </c>
      <c r="T16" s="259"/>
      <c r="U16" s="259">
        <v>0</v>
      </c>
      <c r="V16" s="259"/>
      <c r="W16" s="259">
        <f t="shared" ref="W16:W18" si="1">SUM(S16:U16)</f>
        <v>0</v>
      </c>
    </row>
    <row r="17" spans="1:23" s="208" customFormat="1" ht="18.600000000000001" customHeight="1">
      <c r="A17" s="261" t="s">
        <v>179</v>
      </c>
      <c r="B17" s="260"/>
      <c r="C17" s="260"/>
      <c r="D17" s="260"/>
      <c r="E17" s="231">
        <v>22</v>
      </c>
      <c r="F17" s="217"/>
      <c r="G17" s="259">
        <v>0</v>
      </c>
      <c r="H17" s="259"/>
      <c r="I17" s="259">
        <v>0</v>
      </c>
      <c r="J17" s="259"/>
      <c r="K17" s="259">
        <v>0</v>
      </c>
      <c r="L17" s="259"/>
      <c r="M17" s="259">
        <v>0</v>
      </c>
      <c r="N17" s="259"/>
      <c r="O17" s="259">
        <v>-250000000</v>
      </c>
      <c r="P17" s="259"/>
      <c r="Q17" s="259">
        <v>0</v>
      </c>
      <c r="R17" s="259"/>
      <c r="S17" s="259">
        <f t="shared" si="0"/>
        <v>-250000000</v>
      </c>
      <c r="T17" s="259"/>
      <c r="U17" s="259">
        <v>-4971</v>
      </c>
      <c r="V17" s="259"/>
      <c r="W17" s="259">
        <f t="shared" si="1"/>
        <v>-250004971</v>
      </c>
    </row>
    <row r="18" spans="1:23" s="208" customFormat="1" ht="18.600000000000001" customHeight="1">
      <c r="A18" s="261" t="s">
        <v>86</v>
      </c>
      <c r="B18" s="260"/>
      <c r="C18" s="260"/>
      <c r="D18" s="260"/>
      <c r="E18" s="229"/>
      <c r="F18" s="228"/>
      <c r="G18" s="262">
        <v>0</v>
      </c>
      <c r="H18" s="259"/>
      <c r="I18" s="262">
        <v>0</v>
      </c>
      <c r="J18" s="259"/>
      <c r="K18" s="262">
        <v>0</v>
      </c>
      <c r="L18" s="259"/>
      <c r="M18" s="262">
        <v>0</v>
      </c>
      <c r="N18" s="259"/>
      <c r="O18" s="262">
        <v>147590717</v>
      </c>
      <c r="P18" s="259"/>
      <c r="Q18" s="262">
        <v>-4002782</v>
      </c>
      <c r="R18" s="259"/>
      <c r="S18" s="262">
        <f t="shared" si="0"/>
        <v>143587935</v>
      </c>
      <c r="T18" s="259"/>
      <c r="U18" s="262">
        <v>-400709</v>
      </c>
      <c r="V18" s="259"/>
      <c r="W18" s="262">
        <f t="shared" si="1"/>
        <v>143187226</v>
      </c>
    </row>
    <row r="19" spans="1:23" s="208" customFormat="1" ht="5.0999999999999996" customHeight="1">
      <c r="A19" s="261"/>
      <c r="B19" s="260"/>
      <c r="C19" s="260"/>
      <c r="D19" s="260"/>
      <c r="E19" s="229"/>
      <c r="F19" s="228"/>
      <c r="G19" s="263"/>
      <c r="H19" s="263"/>
      <c r="I19" s="263"/>
      <c r="J19" s="263"/>
      <c r="K19" s="259"/>
      <c r="L19" s="259"/>
      <c r="M19" s="263"/>
      <c r="N19" s="263"/>
      <c r="O19" s="259"/>
      <c r="P19" s="259"/>
      <c r="Q19" s="259"/>
      <c r="R19" s="259"/>
      <c r="S19" s="259"/>
      <c r="T19" s="259"/>
      <c r="U19" s="259"/>
      <c r="V19" s="263"/>
      <c r="W19" s="263"/>
    </row>
    <row r="20" spans="1:23" s="208" customFormat="1" ht="18.600000000000001" customHeight="1" thickBot="1">
      <c r="A20" s="258" t="s">
        <v>213</v>
      </c>
      <c r="B20" s="264"/>
      <c r="C20" s="264"/>
      <c r="D20" s="264"/>
      <c r="E20" s="229"/>
      <c r="F20" s="228"/>
      <c r="G20" s="265">
        <f>SUM(G15:G18)</f>
        <v>1480000000</v>
      </c>
      <c r="H20" s="263"/>
      <c r="I20" s="265">
        <f>SUM(I15:I18)</f>
        <v>93663209</v>
      </c>
      <c r="J20" s="263"/>
      <c r="K20" s="265">
        <f>SUM(K15:K18)</f>
        <v>94712575</v>
      </c>
      <c r="L20" s="263"/>
      <c r="M20" s="265">
        <f>SUM(M15:M18)</f>
        <v>90500000</v>
      </c>
      <c r="N20" s="263"/>
      <c r="O20" s="265">
        <f>SUM(O15:O18)</f>
        <v>234593451</v>
      </c>
      <c r="P20" s="263"/>
      <c r="Q20" s="265">
        <f>SUM(Q15:Q18)</f>
        <v>-7049532</v>
      </c>
      <c r="R20" s="263"/>
      <c r="S20" s="265">
        <f>SUM(S15:S18)</f>
        <v>1986419703</v>
      </c>
      <c r="T20" s="263"/>
      <c r="U20" s="265">
        <f>SUM(U15:U18)</f>
        <v>-1484116</v>
      </c>
      <c r="V20" s="263"/>
      <c r="W20" s="265">
        <f>SUM(W15:W18)</f>
        <v>1984935587</v>
      </c>
    </row>
    <row r="21" spans="1:23" s="207" customFormat="1" ht="18.600000000000001" customHeight="1" thickTop="1">
      <c r="A21" s="258"/>
      <c r="B21" s="264"/>
      <c r="C21" s="264"/>
      <c r="D21" s="264"/>
      <c r="F21" s="208"/>
      <c r="G21" s="263"/>
      <c r="H21" s="263"/>
      <c r="I21" s="263"/>
      <c r="J21" s="263"/>
      <c r="K21" s="263"/>
      <c r="L21" s="263"/>
      <c r="M21" s="263"/>
      <c r="N21" s="263"/>
      <c r="O21" s="263"/>
      <c r="P21" s="263"/>
      <c r="Q21" s="263"/>
      <c r="R21" s="263"/>
      <c r="S21" s="263"/>
      <c r="T21" s="263"/>
      <c r="U21" s="263"/>
      <c r="V21" s="263"/>
      <c r="W21" s="263"/>
    </row>
    <row r="22" spans="1:23" s="208" customFormat="1" ht="18.600000000000001" customHeight="1">
      <c r="A22" s="258" t="s">
        <v>214</v>
      </c>
      <c r="B22" s="258"/>
      <c r="C22" s="258"/>
      <c r="D22" s="258"/>
      <c r="E22" s="231"/>
      <c r="F22" s="230"/>
      <c r="G22" s="266">
        <v>2000000000</v>
      </c>
      <c r="H22" s="259"/>
      <c r="I22" s="266">
        <v>1248938736</v>
      </c>
      <c r="J22" s="259"/>
      <c r="K22" s="266">
        <v>94712575</v>
      </c>
      <c r="L22" s="259"/>
      <c r="M22" s="266">
        <v>110350000</v>
      </c>
      <c r="N22" s="259"/>
      <c r="O22" s="266">
        <v>423929843</v>
      </c>
      <c r="P22" s="259"/>
      <c r="Q22" s="266">
        <v>-7665932</v>
      </c>
      <c r="R22" s="259"/>
      <c r="S22" s="266">
        <f>SUM(G22:Q22)</f>
        <v>3870265222</v>
      </c>
      <c r="T22" s="259"/>
      <c r="U22" s="266">
        <v>-390043</v>
      </c>
      <c r="V22" s="259"/>
      <c r="W22" s="266">
        <f>SUM(U22,S22)</f>
        <v>3869875179</v>
      </c>
    </row>
    <row r="23" spans="1:23" s="208" customFormat="1" ht="18.600000000000001" customHeight="1">
      <c r="A23" s="261" t="s">
        <v>191</v>
      </c>
      <c r="B23" s="258"/>
      <c r="C23" s="258"/>
      <c r="D23" s="258"/>
      <c r="E23" s="231"/>
      <c r="F23" s="230"/>
      <c r="G23" s="266"/>
      <c r="H23" s="259"/>
      <c r="I23" s="266"/>
      <c r="J23" s="259"/>
      <c r="K23" s="266"/>
      <c r="L23" s="259"/>
      <c r="M23" s="266"/>
      <c r="N23" s="259"/>
      <c r="O23" s="266"/>
      <c r="P23" s="259"/>
      <c r="Q23" s="266"/>
      <c r="R23" s="259"/>
      <c r="S23" s="266"/>
      <c r="T23" s="259"/>
      <c r="U23" s="266"/>
      <c r="V23" s="259"/>
      <c r="W23" s="266"/>
    </row>
    <row r="24" spans="1:23" s="208" customFormat="1" ht="18.600000000000001" customHeight="1">
      <c r="A24" s="261"/>
      <c r="B24" s="261" t="s">
        <v>192</v>
      </c>
      <c r="C24" s="258"/>
      <c r="D24" s="258"/>
      <c r="E24" s="231">
        <v>5</v>
      </c>
      <c r="F24" s="230"/>
      <c r="G24" s="294">
        <v>0</v>
      </c>
      <c r="H24" s="259"/>
      <c r="I24" s="294">
        <v>0</v>
      </c>
      <c r="J24" s="259"/>
      <c r="K24" s="294">
        <v>0</v>
      </c>
      <c r="L24" s="259"/>
      <c r="M24" s="294">
        <v>0</v>
      </c>
      <c r="N24" s="259"/>
      <c r="O24" s="294">
        <v>-876890</v>
      </c>
      <c r="P24" s="259"/>
      <c r="Q24" s="294">
        <v>0</v>
      </c>
      <c r="R24" s="259"/>
      <c r="S24" s="294">
        <f>SUM(G24:Q24)</f>
        <v>-876890</v>
      </c>
      <c r="T24" s="259"/>
      <c r="U24" s="294">
        <v>0</v>
      </c>
      <c r="V24" s="259"/>
      <c r="W24" s="294">
        <f>SUM(U24,S24)</f>
        <v>-876890</v>
      </c>
    </row>
    <row r="25" spans="1:23" s="208" customFormat="1" ht="5.0999999999999996" customHeight="1">
      <c r="A25" s="261"/>
      <c r="B25" s="261"/>
      <c r="C25" s="258"/>
      <c r="D25" s="258"/>
      <c r="E25" s="231"/>
      <c r="F25" s="230"/>
      <c r="G25" s="266"/>
      <c r="H25" s="259"/>
      <c r="I25" s="266"/>
      <c r="J25" s="259"/>
      <c r="K25" s="266"/>
      <c r="L25" s="259"/>
      <c r="M25" s="266"/>
      <c r="N25" s="259"/>
      <c r="O25" s="266"/>
      <c r="P25" s="259"/>
      <c r="Q25" s="266"/>
      <c r="R25" s="259"/>
      <c r="S25" s="266"/>
      <c r="T25" s="259"/>
      <c r="U25" s="266"/>
      <c r="V25" s="259"/>
      <c r="W25" s="266"/>
    </row>
    <row r="26" spans="1:23" s="208" customFormat="1" ht="18.600000000000001" customHeight="1">
      <c r="A26" s="258" t="s">
        <v>215</v>
      </c>
      <c r="B26" s="261"/>
      <c r="C26" s="258"/>
      <c r="D26" s="258"/>
      <c r="E26" s="231"/>
      <c r="F26" s="230"/>
      <c r="G26" s="266">
        <f>SUM(G22:G24)</f>
        <v>2000000000</v>
      </c>
      <c r="H26" s="259"/>
      <c r="I26" s="266">
        <f t="shared" ref="I26:W26" si="2">SUM(I22:I24)</f>
        <v>1248938736</v>
      </c>
      <c r="J26" s="259"/>
      <c r="K26" s="266">
        <f t="shared" si="2"/>
        <v>94712575</v>
      </c>
      <c r="L26" s="259"/>
      <c r="M26" s="266">
        <f t="shared" si="2"/>
        <v>110350000</v>
      </c>
      <c r="N26" s="259"/>
      <c r="O26" s="266">
        <f t="shared" si="2"/>
        <v>423052953</v>
      </c>
      <c r="P26" s="259"/>
      <c r="Q26" s="266">
        <f t="shared" si="2"/>
        <v>-7665932</v>
      </c>
      <c r="R26" s="259"/>
      <c r="S26" s="266">
        <f t="shared" si="2"/>
        <v>3869388332</v>
      </c>
      <c r="T26" s="259"/>
      <c r="U26" s="266">
        <f t="shared" si="2"/>
        <v>-390043</v>
      </c>
      <c r="V26" s="259"/>
      <c r="W26" s="266">
        <f t="shared" si="2"/>
        <v>3868998289</v>
      </c>
    </row>
    <row r="27" spans="1:23" s="208" customFormat="1" ht="18.600000000000001" customHeight="1">
      <c r="A27" s="261" t="s">
        <v>179</v>
      </c>
      <c r="B27" s="260"/>
      <c r="C27" s="260"/>
      <c r="D27" s="260"/>
      <c r="E27" s="231">
        <v>22</v>
      </c>
      <c r="F27" s="217"/>
      <c r="G27" s="266">
        <v>0</v>
      </c>
      <c r="H27" s="259"/>
      <c r="I27" s="266">
        <v>0</v>
      </c>
      <c r="J27" s="259"/>
      <c r="K27" s="266">
        <v>0</v>
      </c>
      <c r="L27" s="259"/>
      <c r="M27" s="266">
        <v>0</v>
      </c>
      <c r="N27" s="259"/>
      <c r="O27" s="266">
        <v>-300000000</v>
      </c>
      <c r="P27" s="259"/>
      <c r="Q27" s="266">
        <v>0</v>
      </c>
      <c r="R27" s="259"/>
      <c r="S27" s="266">
        <f>SUM(G27:Q27)</f>
        <v>-300000000</v>
      </c>
      <c r="T27" s="259"/>
      <c r="U27" s="266">
        <v>0</v>
      </c>
      <c r="V27" s="259"/>
      <c r="W27" s="266">
        <f>SUM(U27,S27)</f>
        <v>-300000000</v>
      </c>
    </row>
    <row r="28" spans="1:23" s="208" customFormat="1" ht="18.600000000000001" customHeight="1">
      <c r="A28" s="261" t="s">
        <v>86</v>
      </c>
      <c r="B28" s="260"/>
      <c r="C28" s="260"/>
      <c r="D28" s="260"/>
      <c r="E28" s="217"/>
      <c r="G28" s="267">
        <v>0</v>
      </c>
      <c r="H28" s="259"/>
      <c r="I28" s="267">
        <v>0</v>
      </c>
      <c r="J28" s="259"/>
      <c r="K28" s="267">
        <v>0</v>
      </c>
      <c r="L28" s="259"/>
      <c r="M28" s="267">
        <v>0</v>
      </c>
      <c r="N28" s="259"/>
      <c r="O28" s="267">
        <f>'T 7-8 (6M)'!G56</f>
        <v>256314898</v>
      </c>
      <c r="P28" s="259"/>
      <c r="Q28" s="267">
        <v>3979500</v>
      </c>
      <c r="R28" s="259"/>
      <c r="S28" s="294">
        <f>SUM(G28:Q28)</f>
        <v>260294398</v>
      </c>
      <c r="T28" s="259"/>
      <c r="U28" s="267">
        <v>-654826</v>
      </c>
      <c r="V28" s="259"/>
      <c r="W28" s="267">
        <f>SUM(U28,S28)</f>
        <v>259639572</v>
      </c>
    </row>
    <row r="29" spans="1:23" s="207" customFormat="1" ht="5.0999999999999996" customHeight="1">
      <c r="A29" s="261"/>
      <c r="B29" s="260"/>
      <c r="C29" s="260"/>
      <c r="D29" s="260"/>
      <c r="F29" s="208"/>
      <c r="G29" s="268"/>
      <c r="H29" s="263"/>
      <c r="I29" s="268"/>
      <c r="J29" s="263"/>
      <c r="K29" s="266"/>
      <c r="L29" s="259"/>
      <c r="M29" s="268"/>
      <c r="N29" s="263"/>
      <c r="O29" s="266"/>
      <c r="P29" s="259"/>
      <c r="Q29" s="266"/>
      <c r="R29" s="259"/>
      <c r="S29" s="266"/>
      <c r="T29" s="259"/>
      <c r="U29" s="266"/>
      <c r="V29" s="263"/>
      <c r="W29" s="268"/>
    </row>
    <row r="30" spans="1:23" s="207" customFormat="1" ht="18.600000000000001" customHeight="1" thickBot="1">
      <c r="A30" s="258" t="s">
        <v>216</v>
      </c>
      <c r="B30" s="264"/>
      <c r="C30" s="264"/>
      <c r="D30" s="264"/>
      <c r="F30" s="208"/>
      <c r="G30" s="269">
        <f>SUM(G26:G28)</f>
        <v>2000000000</v>
      </c>
      <c r="H30" s="263"/>
      <c r="I30" s="269">
        <f>SUM(I26:I28)</f>
        <v>1248938736</v>
      </c>
      <c r="J30" s="263"/>
      <c r="K30" s="269">
        <f>SUM(K26:K28)</f>
        <v>94712575</v>
      </c>
      <c r="L30" s="263"/>
      <c r="M30" s="269">
        <f>SUM(M26:M28)</f>
        <v>110350000</v>
      </c>
      <c r="N30" s="263"/>
      <c r="O30" s="269">
        <f>SUM(O26:O28)</f>
        <v>379367851</v>
      </c>
      <c r="P30" s="263"/>
      <c r="Q30" s="269">
        <f>SUM(Q26:Q28)</f>
        <v>-3686432</v>
      </c>
      <c r="R30" s="263"/>
      <c r="S30" s="269">
        <f>SUM(S26:S28)</f>
        <v>3829682730</v>
      </c>
      <c r="T30" s="263"/>
      <c r="U30" s="269">
        <f>SUM(U26:U28)</f>
        <v>-1044869</v>
      </c>
      <c r="V30" s="263"/>
      <c r="W30" s="269">
        <f>SUM(W26:W28)</f>
        <v>3828637861</v>
      </c>
    </row>
    <row r="31" spans="1:23" s="207" customFormat="1" ht="18.600000000000001" customHeight="1" thickTop="1">
      <c r="A31" s="258"/>
      <c r="B31" s="264"/>
      <c r="C31" s="264"/>
      <c r="D31" s="264"/>
      <c r="F31" s="208"/>
      <c r="G31" s="263"/>
      <c r="H31" s="263"/>
      <c r="I31" s="263"/>
      <c r="J31" s="263"/>
      <c r="K31" s="263"/>
      <c r="L31" s="263"/>
      <c r="M31" s="263"/>
      <c r="N31" s="263"/>
      <c r="O31" s="263"/>
      <c r="P31" s="263"/>
      <c r="Q31" s="263"/>
      <c r="R31" s="263"/>
      <c r="S31" s="263"/>
      <c r="T31" s="263"/>
      <c r="U31" s="263"/>
      <c r="V31" s="263"/>
      <c r="W31" s="263"/>
    </row>
    <row r="32" spans="1:23" s="207" customFormat="1" ht="18.600000000000001" customHeight="1">
      <c r="A32" s="258"/>
      <c r="B32" s="264"/>
      <c r="C32" s="264"/>
      <c r="D32" s="264"/>
      <c r="F32" s="208"/>
      <c r="G32" s="263"/>
      <c r="H32" s="263"/>
      <c r="I32" s="263"/>
      <c r="J32" s="263"/>
      <c r="K32" s="263"/>
      <c r="L32" s="263"/>
      <c r="M32" s="263"/>
      <c r="N32" s="263"/>
      <c r="O32" s="263"/>
      <c r="P32" s="263"/>
      <c r="Q32" s="263"/>
      <c r="R32" s="263"/>
      <c r="S32" s="263"/>
      <c r="T32" s="263"/>
      <c r="U32" s="263"/>
      <c r="V32" s="263"/>
      <c r="W32" s="263"/>
    </row>
    <row r="33" spans="1:23" ht="21.6" customHeight="1">
      <c r="A33" s="303" t="str">
        <f>+'T 7-8 (6M)'!A83</f>
        <v>หมายเหตุประกอบข้อมูลทางการเงินเป็นส่วนหนึ่งของข้อมูลทางการเงินระหว่างกาลนี้</v>
      </c>
      <c r="B33" s="303"/>
      <c r="C33" s="303"/>
      <c r="D33" s="303"/>
      <c r="E33" s="303"/>
      <c r="F33" s="303"/>
      <c r="G33" s="302"/>
      <c r="H33" s="303"/>
      <c r="I33" s="303"/>
      <c r="J33" s="303"/>
      <c r="K33" s="304"/>
      <c r="L33" s="304"/>
      <c r="M33" s="304"/>
      <c r="N33" s="304"/>
      <c r="O33" s="304"/>
      <c r="P33" s="304"/>
      <c r="Q33" s="304"/>
      <c r="R33" s="304"/>
      <c r="S33" s="304"/>
      <c r="T33" s="304"/>
      <c r="U33" s="303"/>
      <c r="V33" s="303"/>
      <c r="W33" s="305"/>
    </row>
  </sheetData>
  <mergeCells count="3">
    <mergeCell ref="G5:W5"/>
    <mergeCell ref="G6:S6"/>
    <mergeCell ref="M9:O9"/>
  </mergeCells>
  <pageMargins left="0.3" right="0.3" top="0.5" bottom="0.6" header="0.49" footer="0.4"/>
  <pageSetup paperSize="9" scale="93" firstPageNumber="9" orientation="landscape" useFirstPageNumber="1" horizontalDpi="1200" verticalDpi="1200" r:id="rId1"/>
  <headerFooter>
    <oddFooter>&amp;C&amp;"Times New Roman,Regular"&amp;11           &amp;R&amp;"Browallia New,Regular"&amp;14&amp;P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O27"/>
  <sheetViews>
    <sheetView zoomScale="85" zoomScaleNormal="85" zoomScaleSheetLayoutView="100" workbookViewId="0">
      <selection activeCell="E43" sqref="E43"/>
    </sheetView>
  </sheetViews>
  <sheetFormatPr defaultColWidth="10.42578125" defaultRowHeight="18.75"/>
  <cols>
    <col min="1" max="1" width="1.5703125" style="94" customWidth="1"/>
    <col min="2" max="3" width="1.85546875" style="94" customWidth="1"/>
    <col min="4" max="4" width="46.140625" style="94" customWidth="1"/>
    <col min="5" max="5" width="8" style="48" customWidth="1"/>
    <col min="6" max="6" width="1.140625" style="94" customWidth="1"/>
    <col min="7" max="7" width="12.85546875" style="95" customWidth="1"/>
    <col min="8" max="8" width="1" style="95" customWidth="1"/>
    <col min="9" max="9" width="12.85546875" style="95" customWidth="1"/>
    <col min="10" max="10" width="1" style="94" customWidth="1"/>
    <col min="11" max="11" width="15.85546875" style="94" customWidth="1"/>
    <col min="12" max="12" width="1" style="94" customWidth="1"/>
    <col min="13" max="13" width="12.85546875" style="96" customWidth="1"/>
    <col min="14" max="14" width="1" style="94" customWidth="1"/>
    <col min="15" max="15" width="12.85546875" style="97" customWidth="1"/>
    <col min="16" max="16384" width="10.42578125" style="94"/>
  </cols>
  <sheetData>
    <row r="1" spans="1:15" ht="21.75" customHeight="1">
      <c r="A1" s="92" t="s">
        <v>124</v>
      </c>
      <c r="B1" s="93"/>
      <c r="C1" s="93"/>
      <c r="D1" s="93"/>
    </row>
    <row r="2" spans="1:15" ht="21.75" customHeight="1">
      <c r="A2" s="92" t="s">
        <v>149</v>
      </c>
      <c r="B2" s="92"/>
      <c r="C2" s="92"/>
      <c r="D2" s="92"/>
    </row>
    <row r="3" spans="1:15" s="98" customFormat="1" ht="21.75" customHeight="1">
      <c r="A3" s="322" t="str">
        <f>'T9'!A3</f>
        <v>สำหรับงวดหกเดือนสิ้นสุดวันที่ 30 มิถุนายน พ.ศ. 2563</v>
      </c>
      <c r="B3" s="322"/>
      <c r="C3" s="322"/>
      <c r="D3" s="322"/>
      <c r="E3" s="303"/>
      <c r="F3" s="323"/>
      <c r="G3" s="324"/>
      <c r="H3" s="324"/>
      <c r="I3" s="324"/>
      <c r="J3" s="323"/>
      <c r="K3" s="323"/>
      <c r="L3" s="323"/>
      <c r="M3" s="325"/>
      <c r="N3" s="323"/>
      <c r="O3" s="326"/>
    </row>
    <row r="4" spans="1:15" ht="15.6" customHeight="1"/>
    <row r="5" spans="1:15" ht="18.75" customHeight="1">
      <c r="G5" s="317" t="s">
        <v>87</v>
      </c>
      <c r="H5" s="318"/>
      <c r="I5" s="318"/>
      <c r="J5" s="317"/>
      <c r="K5" s="318"/>
      <c r="L5" s="318"/>
      <c r="M5" s="317"/>
      <c r="N5" s="317"/>
      <c r="O5" s="317"/>
    </row>
    <row r="6" spans="1:15" ht="18.75" customHeight="1">
      <c r="G6" s="105"/>
      <c r="H6" s="105"/>
      <c r="I6" s="105"/>
      <c r="J6" s="105"/>
      <c r="K6" s="319" t="s">
        <v>90</v>
      </c>
      <c r="L6" s="319"/>
      <c r="M6" s="319"/>
      <c r="N6" s="105"/>
      <c r="O6" s="105"/>
    </row>
    <row r="7" spans="1:15" s="112" customFormat="1" ht="26.1" customHeight="1">
      <c r="A7" s="106"/>
      <c r="B7" s="106"/>
      <c r="C7" s="106"/>
      <c r="D7" s="106"/>
      <c r="E7" s="129"/>
      <c r="F7" s="106"/>
      <c r="G7" s="107" t="s">
        <v>84</v>
      </c>
      <c r="H7" s="107"/>
      <c r="I7" s="107" t="s">
        <v>97</v>
      </c>
      <c r="J7" s="108"/>
      <c r="K7" s="18" t="s">
        <v>134</v>
      </c>
      <c r="L7" s="110"/>
      <c r="M7" s="110"/>
      <c r="N7" s="108"/>
      <c r="O7" s="111"/>
    </row>
    <row r="8" spans="1:15" s="112" customFormat="1" ht="24.75" customHeight="1">
      <c r="A8" s="106"/>
      <c r="B8" s="106"/>
      <c r="C8" s="106"/>
      <c r="D8" s="106"/>
      <c r="E8" s="129"/>
      <c r="F8" s="106"/>
      <c r="G8" s="113" t="s">
        <v>85</v>
      </c>
      <c r="H8" s="113"/>
      <c r="I8" s="113" t="s">
        <v>98</v>
      </c>
      <c r="J8" s="108"/>
      <c r="K8" s="114" t="s">
        <v>133</v>
      </c>
      <c r="L8" s="115"/>
      <c r="M8" s="109" t="s">
        <v>25</v>
      </c>
      <c r="N8" s="108"/>
      <c r="O8" s="113" t="s">
        <v>33</v>
      </c>
    </row>
    <row r="9" spans="1:15" s="112" customFormat="1" ht="21.75" customHeight="1">
      <c r="A9" s="116"/>
      <c r="B9" s="117"/>
      <c r="C9" s="117"/>
      <c r="D9" s="117"/>
      <c r="E9" s="238" t="s">
        <v>1</v>
      </c>
      <c r="F9" s="117"/>
      <c r="G9" s="118" t="s">
        <v>32</v>
      </c>
      <c r="H9" s="113"/>
      <c r="I9" s="119" t="s">
        <v>32</v>
      </c>
      <c r="J9" s="108"/>
      <c r="K9" s="120" t="s">
        <v>32</v>
      </c>
      <c r="L9" s="115"/>
      <c r="M9" s="120" t="s">
        <v>32</v>
      </c>
      <c r="N9" s="108"/>
      <c r="O9" s="118" t="s">
        <v>32</v>
      </c>
    </row>
    <row r="10" spans="1:15" s="112" customFormat="1" ht="8.1" customHeight="1">
      <c r="A10" s="116"/>
      <c r="B10" s="117"/>
      <c r="C10" s="117"/>
      <c r="D10" s="117"/>
      <c r="E10" s="129"/>
      <c r="F10" s="117"/>
      <c r="G10" s="113"/>
      <c r="H10" s="113"/>
      <c r="I10" s="113"/>
      <c r="J10" s="108"/>
      <c r="K10" s="108"/>
      <c r="L10" s="108"/>
      <c r="M10" s="113"/>
      <c r="N10" s="108"/>
      <c r="O10" s="113"/>
    </row>
    <row r="11" spans="1:15" s="36" customFormat="1" ht="21.75" customHeight="1">
      <c r="A11" s="290" t="s">
        <v>212</v>
      </c>
      <c r="B11" s="290"/>
      <c r="C11" s="290"/>
      <c r="D11" s="290"/>
      <c r="E11" s="131"/>
      <c r="F11" s="130"/>
      <c r="G11" s="54">
        <v>1480000000</v>
      </c>
      <c r="H11" s="54"/>
      <c r="I11" s="38">
        <v>93663209</v>
      </c>
      <c r="J11" s="54"/>
      <c r="K11" s="38">
        <v>77000000</v>
      </c>
      <c r="L11" s="54"/>
      <c r="M11" s="54">
        <v>246302496</v>
      </c>
      <c r="N11" s="39"/>
      <c r="O11" s="132">
        <f>SUM(G11:M11)</f>
        <v>1896965705</v>
      </c>
    </row>
    <row r="12" spans="1:15" s="36" customFormat="1" ht="21.75" customHeight="1">
      <c r="A12" s="8" t="s">
        <v>180</v>
      </c>
      <c r="B12" s="290"/>
      <c r="C12" s="290"/>
      <c r="D12" s="290"/>
      <c r="E12" s="131"/>
      <c r="F12" s="131"/>
      <c r="G12" s="38">
        <v>0</v>
      </c>
      <c r="H12" s="38"/>
      <c r="I12" s="38">
        <v>0</v>
      </c>
      <c r="J12" s="38"/>
      <c r="K12" s="38">
        <v>13500000</v>
      </c>
      <c r="L12" s="38"/>
      <c r="M12" s="38">
        <v>-13500000</v>
      </c>
      <c r="N12" s="133"/>
      <c r="O12" s="132">
        <f t="shared" ref="O12:O14" si="0">SUM(G12:M12)</f>
        <v>0</v>
      </c>
    </row>
    <row r="13" spans="1:15" s="37" customFormat="1" ht="21.75" customHeight="1">
      <c r="A13" s="8" t="s">
        <v>179</v>
      </c>
      <c r="B13" s="290"/>
      <c r="C13" s="290"/>
      <c r="D13" s="290"/>
      <c r="E13" s="131">
        <v>22</v>
      </c>
      <c r="F13" s="130"/>
      <c r="G13" s="132">
        <v>0</v>
      </c>
      <c r="H13" s="132"/>
      <c r="I13" s="132">
        <v>0</v>
      </c>
      <c r="J13" s="270"/>
      <c r="K13" s="132">
        <v>0</v>
      </c>
      <c r="L13" s="270"/>
      <c r="M13" s="132">
        <v>-250000000</v>
      </c>
      <c r="N13" s="270"/>
      <c r="O13" s="132">
        <f t="shared" si="0"/>
        <v>-250000000</v>
      </c>
    </row>
    <row r="14" spans="1:15" s="36" customFormat="1" ht="21.75" customHeight="1">
      <c r="A14" s="8" t="s">
        <v>86</v>
      </c>
      <c r="B14" s="291"/>
      <c r="C14" s="291"/>
      <c r="D14" s="291"/>
      <c r="E14" s="131"/>
      <c r="F14" s="130"/>
      <c r="G14" s="271">
        <v>0</v>
      </c>
      <c r="H14" s="132"/>
      <c r="I14" s="271">
        <v>0</v>
      </c>
      <c r="J14" s="133"/>
      <c r="K14" s="271">
        <v>0</v>
      </c>
      <c r="L14" s="133"/>
      <c r="M14" s="271">
        <v>192285377</v>
      </c>
      <c r="N14" s="133"/>
      <c r="O14" s="310">
        <f t="shared" si="0"/>
        <v>192285377</v>
      </c>
    </row>
    <row r="15" spans="1:15" s="36" customFormat="1" ht="8.1" customHeight="1">
      <c r="A15" s="8"/>
      <c r="B15" s="291"/>
      <c r="C15" s="291"/>
      <c r="D15" s="291"/>
      <c r="E15" s="131"/>
      <c r="F15" s="130"/>
      <c r="G15" s="132"/>
      <c r="H15" s="132"/>
      <c r="I15" s="132"/>
      <c r="J15" s="133"/>
      <c r="K15" s="133"/>
      <c r="L15" s="133"/>
      <c r="M15" s="132"/>
      <c r="N15" s="133"/>
      <c r="O15" s="132"/>
    </row>
    <row r="16" spans="1:15" s="36" customFormat="1" ht="21.75" customHeight="1" thickBot="1">
      <c r="A16" s="290" t="s">
        <v>213</v>
      </c>
      <c r="B16" s="292"/>
      <c r="C16" s="292"/>
      <c r="D16" s="292"/>
      <c r="E16" s="131"/>
      <c r="F16" s="130"/>
      <c r="G16" s="272">
        <f>SUM(G11:G14)</f>
        <v>1480000000</v>
      </c>
      <c r="H16" s="54"/>
      <c r="I16" s="272">
        <f>SUM(I11:I14)</f>
        <v>93663209</v>
      </c>
      <c r="J16" s="54"/>
      <c r="K16" s="272">
        <f>SUM(K11:K14)</f>
        <v>90500000</v>
      </c>
      <c r="L16" s="54"/>
      <c r="M16" s="272">
        <f>SUM(M11:M14)</f>
        <v>175087873</v>
      </c>
      <c r="N16" s="133"/>
      <c r="O16" s="272">
        <f>SUM(O11:O14)</f>
        <v>1839251082</v>
      </c>
    </row>
    <row r="17" spans="1:15" s="36" customFormat="1" ht="18.600000000000001" customHeight="1" thickTop="1">
      <c r="B17" s="40"/>
      <c r="C17" s="40"/>
      <c r="D17" s="40"/>
      <c r="E17" s="131"/>
      <c r="F17" s="130"/>
      <c r="G17" s="54"/>
      <c r="H17" s="54"/>
      <c r="I17" s="54"/>
      <c r="J17" s="54"/>
      <c r="K17" s="54"/>
      <c r="L17" s="54"/>
      <c r="M17" s="54"/>
      <c r="N17" s="133"/>
      <c r="O17" s="132"/>
    </row>
    <row r="18" spans="1:15" s="36" customFormat="1" ht="21.75" customHeight="1">
      <c r="A18" s="290" t="s">
        <v>214</v>
      </c>
      <c r="B18" s="290"/>
      <c r="C18" s="290"/>
      <c r="D18" s="290"/>
      <c r="E18" s="131"/>
      <c r="F18" s="130"/>
      <c r="G18" s="136">
        <v>2000000000</v>
      </c>
      <c r="H18" s="54"/>
      <c r="I18" s="136">
        <v>1248938736</v>
      </c>
      <c r="J18" s="54"/>
      <c r="K18" s="136">
        <v>110350000</v>
      </c>
      <c r="L18" s="54"/>
      <c r="M18" s="136">
        <v>351871554</v>
      </c>
      <c r="N18" s="133"/>
      <c r="O18" s="137">
        <f>SUM(G18:M18)</f>
        <v>3711160290</v>
      </c>
    </row>
    <row r="19" spans="1:15" s="36" customFormat="1" ht="21.75" customHeight="1">
      <c r="A19" s="8" t="s">
        <v>191</v>
      </c>
      <c r="B19" s="290"/>
      <c r="C19" s="290"/>
      <c r="D19" s="290"/>
      <c r="E19" s="131"/>
      <c r="F19" s="130"/>
      <c r="G19" s="136"/>
      <c r="H19" s="54"/>
      <c r="I19" s="136"/>
      <c r="J19" s="54"/>
      <c r="K19" s="136"/>
      <c r="L19" s="54"/>
      <c r="M19" s="136"/>
      <c r="N19" s="133"/>
      <c r="O19" s="136"/>
    </row>
    <row r="20" spans="1:15" s="36" customFormat="1" ht="21.75" customHeight="1">
      <c r="A20" s="8"/>
      <c r="B20" s="8" t="s">
        <v>192</v>
      </c>
      <c r="C20" s="290"/>
      <c r="D20" s="290"/>
      <c r="E20" s="131">
        <v>5</v>
      </c>
      <c r="F20" s="130"/>
      <c r="G20" s="289">
        <v>0</v>
      </c>
      <c r="H20" s="54"/>
      <c r="I20" s="289">
        <v>0</v>
      </c>
      <c r="J20" s="54"/>
      <c r="K20" s="289">
        <v>0</v>
      </c>
      <c r="L20" s="54"/>
      <c r="M20" s="289">
        <v>-2482965</v>
      </c>
      <c r="N20" s="133"/>
      <c r="O20" s="289">
        <f>SUM(G20:M20)</f>
        <v>-2482965</v>
      </c>
    </row>
    <row r="21" spans="1:15" s="36" customFormat="1" ht="21.75" customHeight="1">
      <c r="A21" s="290" t="s">
        <v>215</v>
      </c>
      <c r="B21" s="8"/>
      <c r="C21" s="290"/>
      <c r="D21" s="290"/>
      <c r="E21" s="131"/>
      <c r="F21" s="130"/>
      <c r="G21" s="136">
        <f>SUM(G18:G20)</f>
        <v>2000000000</v>
      </c>
      <c r="H21" s="54"/>
      <c r="I21" s="136">
        <f>SUM(I18:I20)</f>
        <v>1248938736</v>
      </c>
      <c r="J21" s="54"/>
      <c r="K21" s="136">
        <f>SUM(K18:K20)</f>
        <v>110350000</v>
      </c>
      <c r="L21" s="54"/>
      <c r="M21" s="136">
        <f>SUM(M18:M20)</f>
        <v>349388589</v>
      </c>
      <c r="N21" s="133"/>
      <c r="O21" s="136">
        <f>SUM(O18:O20)</f>
        <v>3708677325</v>
      </c>
    </row>
    <row r="22" spans="1:15" s="36" customFormat="1" ht="21.75" customHeight="1">
      <c r="A22" s="8" t="s">
        <v>179</v>
      </c>
      <c r="B22" s="290"/>
      <c r="C22" s="290"/>
      <c r="D22" s="290"/>
      <c r="E22" s="131">
        <v>22</v>
      </c>
      <c r="F22" s="131"/>
      <c r="G22" s="134">
        <v>0</v>
      </c>
      <c r="H22" s="38"/>
      <c r="I22" s="134">
        <v>0</v>
      </c>
      <c r="J22" s="38"/>
      <c r="K22" s="134">
        <v>0</v>
      </c>
      <c r="L22" s="38"/>
      <c r="M22" s="134">
        <v>-300000000</v>
      </c>
      <c r="N22" s="133"/>
      <c r="O22" s="137">
        <f t="shared" ref="O22:O23" si="1">SUM(G22:M22)</f>
        <v>-300000000</v>
      </c>
    </row>
    <row r="23" spans="1:15" s="36" customFormat="1" ht="21.75" customHeight="1">
      <c r="A23" s="8" t="s">
        <v>86</v>
      </c>
      <c r="B23" s="291"/>
      <c r="C23" s="291"/>
      <c r="D23" s="291"/>
      <c r="E23" s="131"/>
      <c r="F23" s="131"/>
      <c r="G23" s="171">
        <v>0</v>
      </c>
      <c r="H23" s="132"/>
      <c r="I23" s="171">
        <v>0</v>
      </c>
      <c r="J23" s="133"/>
      <c r="K23" s="274">
        <v>0</v>
      </c>
      <c r="L23" s="133"/>
      <c r="M23" s="135">
        <f>'T 7-8 (6M)'!K65</f>
        <v>197475497</v>
      </c>
      <c r="N23" s="133"/>
      <c r="O23" s="171">
        <f t="shared" si="1"/>
        <v>197475497</v>
      </c>
    </row>
    <row r="24" spans="1:15" s="36" customFormat="1" ht="8.1" customHeight="1">
      <c r="A24" s="8"/>
      <c r="B24" s="291"/>
      <c r="C24" s="291"/>
      <c r="D24" s="291"/>
      <c r="E24" s="130"/>
      <c r="F24" s="130"/>
      <c r="G24" s="137"/>
      <c r="H24" s="132"/>
      <c r="I24" s="137"/>
      <c r="J24" s="133"/>
      <c r="K24" s="137"/>
      <c r="L24" s="133"/>
      <c r="M24" s="137"/>
      <c r="N24" s="133"/>
      <c r="O24" s="137"/>
    </row>
    <row r="25" spans="1:15" s="98" customFormat="1" ht="22.5" customHeight="1" thickBot="1">
      <c r="A25" s="290" t="s">
        <v>216</v>
      </c>
      <c r="B25" s="292"/>
      <c r="C25" s="292"/>
      <c r="D25" s="292"/>
      <c r="E25" s="130"/>
      <c r="F25" s="117"/>
      <c r="G25" s="273">
        <f>SUM(G21:G23)</f>
        <v>2000000000</v>
      </c>
      <c r="H25" s="122"/>
      <c r="I25" s="273">
        <f>SUM(I21:I23)</f>
        <v>1248938736</v>
      </c>
      <c r="J25" s="123"/>
      <c r="K25" s="273">
        <f>SUM(K21:K23)</f>
        <v>110350000</v>
      </c>
      <c r="L25" s="123"/>
      <c r="M25" s="273">
        <f>SUM(M21:M23)</f>
        <v>246864086</v>
      </c>
      <c r="N25" s="123"/>
      <c r="O25" s="273">
        <f>SUM(O21:O23)</f>
        <v>3606152822</v>
      </c>
    </row>
    <row r="26" spans="1:15" s="98" customFormat="1" ht="12" customHeight="1" thickTop="1">
      <c r="A26" s="121"/>
      <c r="B26" s="106"/>
      <c r="C26" s="106"/>
      <c r="D26" s="106"/>
      <c r="E26" s="130"/>
      <c r="F26" s="117"/>
      <c r="G26" s="122"/>
      <c r="H26" s="122"/>
      <c r="I26" s="122"/>
      <c r="J26" s="123"/>
      <c r="K26" s="123"/>
      <c r="L26" s="123"/>
      <c r="M26" s="122"/>
      <c r="N26" s="123"/>
      <c r="O26" s="122"/>
    </row>
    <row r="27" spans="1:15" s="98" customFormat="1" ht="21.95" customHeight="1">
      <c r="A27" s="124" t="str">
        <f>'T2-4'!A91</f>
        <v>หมายเหตุประกอบข้อมูลทางการเงินเป็นส่วนหนึ่งของข้อมูลทางการเงินระหว่างกาลนี้</v>
      </c>
      <c r="B27" s="99"/>
      <c r="C27" s="99"/>
      <c r="D27" s="99"/>
      <c r="E27" s="42"/>
      <c r="F27" s="99"/>
      <c r="G27" s="100"/>
      <c r="H27" s="101"/>
      <c r="I27" s="101"/>
      <c r="J27" s="99"/>
      <c r="K27" s="102"/>
      <c r="L27" s="102"/>
      <c r="M27" s="103"/>
      <c r="N27" s="99"/>
      <c r="O27" s="104"/>
    </row>
  </sheetData>
  <mergeCells count="2">
    <mergeCell ref="G5:O5"/>
    <mergeCell ref="K6:M6"/>
  </mergeCells>
  <pageMargins left="1" right="1" top="0.5" bottom="0.6" header="0.49" footer="0.4"/>
  <pageSetup paperSize="9" firstPageNumber="10" orientation="landscape" useFirstPageNumber="1" r:id="rId1"/>
  <headerFooter>
    <oddFooter>&amp;C&amp;"Times New Roman,Regular"&amp;11           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K132"/>
  <sheetViews>
    <sheetView tabSelected="1" topLeftCell="A123" zoomScaleNormal="100" zoomScaleSheetLayoutView="100" workbookViewId="0">
      <selection activeCell="B134" sqref="B134"/>
    </sheetView>
  </sheetViews>
  <sheetFormatPr defaultColWidth="0.85546875" defaultRowHeight="18" customHeight="1"/>
  <cols>
    <col min="1" max="1" width="1.42578125" style="64" customWidth="1"/>
    <col min="2" max="2" width="39.140625" style="64" customWidth="1"/>
    <col min="3" max="3" width="6.5703125" style="64" customWidth="1"/>
    <col min="4" max="4" width="0.5703125" style="64" customWidth="1"/>
    <col min="5" max="5" width="12.5703125" style="174" customWidth="1"/>
    <col min="6" max="6" width="0.5703125" style="174" customWidth="1"/>
    <col min="7" max="7" width="12.5703125" style="174" customWidth="1"/>
    <col min="8" max="8" width="0.5703125" style="174" customWidth="1"/>
    <col min="9" max="9" width="12.5703125" style="174" customWidth="1"/>
    <col min="10" max="10" width="0.5703125" style="174" customWidth="1"/>
    <col min="11" max="11" width="12.5703125" style="174" customWidth="1"/>
    <col min="12" max="16384" width="0.85546875" style="64"/>
  </cols>
  <sheetData>
    <row r="1" spans="1:11" s="48" customFormat="1" ht="18.75">
      <c r="A1" s="60" t="s">
        <v>124</v>
      </c>
      <c r="E1" s="52"/>
      <c r="F1" s="52"/>
      <c r="G1" s="52"/>
      <c r="H1" s="52"/>
      <c r="I1" s="52"/>
      <c r="J1" s="52"/>
      <c r="K1" s="52"/>
    </row>
    <row r="2" spans="1:11" s="48" customFormat="1" ht="18" customHeight="1">
      <c r="A2" s="60" t="s">
        <v>140</v>
      </c>
      <c r="B2" s="60"/>
      <c r="C2" s="60"/>
      <c r="E2" s="52"/>
      <c r="F2" s="52"/>
      <c r="G2" s="52"/>
      <c r="H2" s="52"/>
      <c r="I2" s="52"/>
      <c r="J2" s="52"/>
      <c r="K2" s="52"/>
    </row>
    <row r="3" spans="1:11" s="48" customFormat="1" ht="18" customHeight="1">
      <c r="A3" s="61" t="str">
        <f>'T10'!A3</f>
        <v>สำหรับงวดหกเดือนสิ้นสุดวันที่ 30 มิถุนายน พ.ศ. 2563</v>
      </c>
      <c r="B3" s="61"/>
      <c r="C3" s="61"/>
      <c r="D3" s="42"/>
      <c r="E3" s="127"/>
      <c r="F3" s="127"/>
      <c r="G3" s="127"/>
      <c r="H3" s="127"/>
      <c r="I3" s="127"/>
      <c r="J3" s="127"/>
      <c r="K3" s="127"/>
    </row>
    <row r="4" spans="1:11" ht="18" customHeight="1">
      <c r="A4" s="62"/>
      <c r="B4" s="62"/>
      <c r="C4" s="62"/>
      <c r="D4" s="63"/>
      <c r="E4" s="184"/>
      <c r="F4" s="184"/>
      <c r="G4" s="184"/>
      <c r="H4" s="184"/>
      <c r="I4" s="184"/>
      <c r="J4" s="184"/>
      <c r="K4" s="184"/>
    </row>
    <row r="5" spans="1:11" ht="17.100000000000001" customHeight="1">
      <c r="A5" s="62"/>
      <c r="B5" s="62"/>
      <c r="C5" s="62"/>
      <c r="D5" s="63"/>
      <c r="E5" s="320" t="s">
        <v>55</v>
      </c>
      <c r="F5" s="320"/>
      <c r="G5" s="320"/>
      <c r="H5" s="66"/>
      <c r="I5" s="320" t="s">
        <v>67</v>
      </c>
      <c r="J5" s="320"/>
      <c r="K5" s="320"/>
    </row>
    <row r="6" spans="1:11" ht="17.100000000000001" customHeight="1">
      <c r="A6" s="62"/>
      <c r="B6" s="62"/>
      <c r="C6" s="62"/>
      <c r="D6" s="63"/>
      <c r="E6" s="66" t="s">
        <v>56</v>
      </c>
      <c r="G6" s="66" t="s">
        <v>56</v>
      </c>
      <c r="I6" s="66" t="s">
        <v>56</v>
      </c>
      <c r="K6" s="66" t="s">
        <v>56</v>
      </c>
    </row>
    <row r="7" spans="1:11" ht="17.100000000000001" customHeight="1">
      <c r="A7" s="62"/>
      <c r="B7" s="62"/>
      <c r="C7" s="62"/>
      <c r="D7" s="63"/>
      <c r="E7" s="240" t="s">
        <v>175</v>
      </c>
      <c r="F7" s="240"/>
      <c r="G7" s="240" t="s">
        <v>175</v>
      </c>
      <c r="H7" s="245"/>
      <c r="I7" s="240" t="s">
        <v>175</v>
      </c>
      <c r="J7" s="240"/>
      <c r="K7" s="240" t="s">
        <v>175</v>
      </c>
    </row>
    <row r="8" spans="1:11" ht="17.100000000000001" customHeight="1">
      <c r="A8" s="62"/>
      <c r="B8" s="62"/>
      <c r="C8" s="62"/>
      <c r="D8" s="63"/>
      <c r="E8" s="66" t="s">
        <v>143</v>
      </c>
      <c r="F8" s="66"/>
      <c r="G8" s="66" t="s">
        <v>123</v>
      </c>
      <c r="H8" s="286"/>
      <c r="I8" s="66" t="s">
        <v>143</v>
      </c>
      <c r="J8" s="66"/>
      <c r="K8" s="66" t="s">
        <v>123</v>
      </c>
    </row>
    <row r="9" spans="1:11" ht="17.100000000000001" customHeight="1">
      <c r="A9" s="69"/>
      <c r="B9" s="69"/>
      <c r="C9" s="165" t="s">
        <v>1</v>
      </c>
      <c r="D9" s="65"/>
      <c r="E9" s="70" t="s">
        <v>2</v>
      </c>
      <c r="F9" s="287"/>
      <c r="G9" s="70" t="s">
        <v>2</v>
      </c>
      <c r="H9" s="66"/>
      <c r="I9" s="70" t="s">
        <v>2</v>
      </c>
      <c r="J9" s="287"/>
      <c r="K9" s="70" t="s">
        <v>2</v>
      </c>
    </row>
    <row r="10" spans="1:11" ht="17.45" customHeight="1">
      <c r="A10" s="72" t="s">
        <v>40</v>
      </c>
      <c r="B10" s="73"/>
      <c r="C10" s="73"/>
      <c r="E10" s="197"/>
      <c r="I10" s="197"/>
    </row>
    <row r="11" spans="1:11" ht="17.45" customHeight="1">
      <c r="A11" s="75" t="s">
        <v>74</v>
      </c>
      <c r="B11" s="75"/>
      <c r="C11" s="73"/>
      <c r="E11" s="295">
        <v>320962742</v>
      </c>
      <c r="F11" s="280"/>
      <c r="G11" s="280">
        <v>200209663</v>
      </c>
      <c r="H11" s="280"/>
      <c r="I11" s="295">
        <f>'T 7-8 (6M)'!K29</f>
        <v>244254757</v>
      </c>
      <c r="J11" s="280"/>
      <c r="K11" s="280">
        <v>239797155</v>
      </c>
    </row>
    <row r="12" spans="1:11" ht="17.45" customHeight="1">
      <c r="A12" s="75" t="s">
        <v>111</v>
      </c>
      <c r="B12" s="75"/>
      <c r="C12" s="73"/>
      <c r="E12" s="295"/>
      <c r="F12" s="242"/>
      <c r="G12" s="280"/>
      <c r="H12" s="242"/>
      <c r="I12" s="295"/>
      <c r="J12" s="242"/>
      <c r="K12" s="280"/>
    </row>
    <row r="13" spans="1:11" ht="17.45" customHeight="1">
      <c r="A13" s="75"/>
      <c r="B13" s="75" t="s">
        <v>136</v>
      </c>
      <c r="C13" s="73"/>
      <c r="E13" s="295"/>
      <c r="F13" s="242"/>
      <c r="G13" s="280"/>
      <c r="H13" s="242"/>
      <c r="I13" s="295"/>
      <c r="J13" s="242"/>
      <c r="K13" s="280"/>
    </row>
    <row r="14" spans="1:11" ht="17.45" customHeight="1">
      <c r="A14" s="75"/>
      <c r="B14" s="75" t="s">
        <v>137</v>
      </c>
      <c r="C14" s="237">
        <v>13</v>
      </c>
      <c r="E14" s="295">
        <v>0</v>
      </c>
      <c r="F14" s="242"/>
      <c r="G14" s="280">
        <v>0</v>
      </c>
      <c r="H14" s="242"/>
      <c r="I14" s="295">
        <v>2109802</v>
      </c>
      <c r="J14" s="242"/>
      <c r="K14" s="280">
        <v>2658682</v>
      </c>
    </row>
    <row r="15" spans="1:11" ht="17.45" customHeight="1">
      <c r="A15" s="275"/>
      <c r="B15" s="275" t="s">
        <v>122</v>
      </c>
      <c r="C15" s="237">
        <v>14</v>
      </c>
      <c r="E15" s="295">
        <v>66580539</v>
      </c>
      <c r="F15" s="242"/>
      <c r="G15" s="280">
        <v>87878959</v>
      </c>
      <c r="H15" s="242"/>
      <c r="I15" s="295">
        <v>39205344</v>
      </c>
      <c r="J15" s="242"/>
      <c r="K15" s="280">
        <v>43487033</v>
      </c>
    </row>
    <row r="16" spans="1:11" ht="17.45" customHeight="1">
      <c r="A16" s="275"/>
      <c r="B16" s="275" t="s">
        <v>195</v>
      </c>
      <c r="C16" s="237">
        <v>15</v>
      </c>
      <c r="E16" s="295">
        <v>24383651</v>
      </c>
      <c r="F16" s="242"/>
      <c r="G16" s="280">
        <v>0</v>
      </c>
      <c r="H16" s="242"/>
      <c r="I16" s="295">
        <v>7945805</v>
      </c>
      <c r="J16" s="242"/>
      <c r="K16" s="280">
        <v>0</v>
      </c>
    </row>
    <row r="17" spans="1:11" ht="17.45" customHeight="1">
      <c r="A17" s="75"/>
      <c r="B17" s="75" t="s">
        <v>41</v>
      </c>
      <c r="C17" s="237">
        <v>14</v>
      </c>
      <c r="E17" s="295">
        <v>6901824</v>
      </c>
      <c r="F17" s="245"/>
      <c r="G17" s="280">
        <v>7046068</v>
      </c>
      <c r="H17" s="245"/>
      <c r="I17" s="295">
        <v>4676700</v>
      </c>
      <c r="J17" s="245"/>
      <c r="K17" s="280">
        <v>4812864</v>
      </c>
    </row>
    <row r="18" spans="1:11" s="63" customFormat="1" ht="17.45" customHeight="1">
      <c r="A18" s="275"/>
      <c r="B18" s="75" t="s">
        <v>181</v>
      </c>
      <c r="C18" s="237"/>
      <c r="D18" s="76"/>
      <c r="E18" s="295">
        <v>0</v>
      </c>
      <c r="F18" s="242"/>
      <c r="G18" s="280">
        <v>11571639.620000001</v>
      </c>
      <c r="H18" s="242"/>
      <c r="I18" s="295">
        <v>0</v>
      </c>
      <c r="J18" s="242"/>
      <c r="K18" s="280">
        <v>0</v>
      </c>
    </row>
    <row r="19" spans="1:11" ht="17.45" customHeight="1">
      <c r="A19" s="75"/>
      <c r="B19" s="75" t="s">
        <v>193</v>
      </c>
      <c r="C19" s="237"/>
      <c r="E19" s="295">
        <v>4568842</v>
      </c>
      <c r="F19" s="245"/>
      <c r="G19" s="280">
        <v>0</v>
      </c>
      <c r="H19" s="245"/>
      <c r="I19" s="295">
        <v>4513113</v>
      </c>
      <c r="J19" s="245"/>
      <c r="K19" s="280">
        <v>0</v>
      </c>
    </row>
    <row r="20" spans="1:11" s="63" customFormat="1" ht="17.45" customHeight="1">
      <c r="A20" s="275"/>
      <c r="B20" s="275" t="s">
        <v>203</v>
      </c>
      <c r="C20" s="237"/>
      <c r="D20" s="76"/>
      <c r="E20" s="295">
        <v>0</v>
      </c>
      <c r="F20" s="242"/>
      <c r="G20" s="280">
        <v>-326069</v>
      </c>
      <c r="H20" s="242"/>
      <c r="I20" s="295">
        <v>0</v>
      </c>
      <c r="J20" s="242"/>
      <c r="K20" s="280">
        <v>-79474</v>
      </c>
    </row>
    <row r="21" spans="1:11" ht="17.45" customHeight="1">
      <c r="A21" s="275"/>
      <c r="B21" s="276" t="s">
        <v>202</v>
      </c>
      <c r="C21" s="237">
        <v>11</v>
      </c>
      <c r="E21" s="295">
        <v>2522840</v>
      </c>
      <c r="F21" s="242"/>
      <c r="G21" s="280">
        <v>-1413662</v>
      </c>
      <c r="H21" s="242"/>
      <c r="I21" s="295">
        <v>2552945</v>
      </c>
      <c r="J21" s="242"/>
      <c r="K21" s="280">
        <v>-3132928</v>
      </c>
    </row>
    <row r="22" spans="1:11" ht="17.45" customHeight="1">
      <c r="A22" s="275"/>
      <c r="B22" s="275" t="s">
        <v>223</v>
      </c>
      <c r="C22" s="237">
        <v>11</v>
      </c>
      <c r="E22" s="295">
        <v>-8516248</v>
      </c>
      <c r="F22" s="242"/>
      <c r="G22" s="280">
        <v>3921733</v>
      </c>
      <c r="H22" s="242"/>
      <c r="I22" s="295">
        <v>452148</v>
      </c>
      <c r="J22" s="242"/>
      <c r="K22" s="280">
        <v>3094572</v>
      </c>
    </row>
    <row r="23" spans="1:11" ht="17.45" customHeight="1">
      <c r="A23" s="275"/>
      <c r="B23" s="277" t="s">
        <v>182</v>
      </c>
      <c r="C23" s="237"/>
      <c r="E23" s="295">
        <v>-18390</v>
      </c>
      <c r="F23" s="242"/>
      <c r="G23" s="280">
        <v>338218</v>
      </c>
      <c r="H23" s="242"/>
      <c r="I23" s="295">
        <v>-18381</v>
      </c>
      <c r="J23" s="242"/>
      <c r="K23" s="280">
        <v>-865744</v>
      </c>
    </row>
    <row r="24" spans="1:11" ht="17.45" customHeight="1">
      <c r="A24" s="275"/>
      <c r="B24" s="275" t="s">
        <v>117</v>
      </c>
      <c r="C24" s="237"/>
      <c r="E24" s="295">
        <v>39512</v>
      </c>
      <c r="F24" s="242"/>
      <c r="G24" s="280">
        <v>20150</v>
      </c>
      <c r="H24" s="242"/>
      <c r="I24" s="295">
        <v>3903</v>
      </c>
      <c r="J24" s="242"/>
      <c r="K24" s="280">
        <v>20150</v>
      </c>
    </row>
    <row r="25" spans="1:11" ht="17.45" customHeight="1">
      <c r="A25" s="275"/>
      <c r="B25" s="275" t="s">
        <v>54</v>
      </c>
      <c r="C25" s="237">
        <v>19</v>
      </c>
      <c r="E25" s="295">
        <v>2290187</v>
      </c>
      <c r="F25" s="242"/>
      <c r="G25" s="280">
        <v>13068859</v>
      </c>
      <c r="H25" s="242"/>
      <c r="I25" s="295">
        <v>1309276</v>
      </c>
      <c r="J25" s="242"/>
      <c r="K25" s="280">
        <v>9039560</v>
      </c>
    </row>
    <row r="26" spans="1:11" ht="17.45" customHeight="1">
      <c r="A26" s="275"/>
      <c r="B26" s="275" t="s">
        <v>199</v>
      </c>
      <c r="C26" s="237"/>
      <c r="E26" s="295">
        <v>0</v>
      </c>
      <c r="F26" s="242"/>
      <c r="G26" s="280">
        <v>0</v>
      </c>
      <c r="H26" s="242"/>
      <c r="I26" s="295">
        <v>-5022841</v>
      </c>
      <c r="J26" s="242"/>
      <c r="K26" s="280">
        <v>0</v>
      </c>
    </row>
    <row r="27" spans="1:11" ht="17.45" customHeight="1">
      <c r="A27" s="275"/>
      <c r="B27" s="275" t="s">
        <v>200</v>
      </c>
      <c r="C27" s="237"/>
      <c r="E27" s="295">
        <v>231840</v>
      </c>
      <c r="F27" s="242"/>
      <c r="G27" s="280">
        <v>0</v>
      </c>
      <c r="H27" s="242"/>
      <c r="I27" s="295">
        <v>115920</v>
      </c>
      <c r="J27" s="242"/>
      <c r="K27" s="280">
        <v>0</v>
      </c>
    </row>
    <row r="28" spans="1:11" ht="17.45" customHeight="1">
      <c r="A28" s="275"/>
      <c r="B28" s="275" t="s">
        <v>201</v>
      </c>
      <c r="C28" s="237"/>
      <c r="E28" s="295">
        <v>-1846934</v>
      </c>
      <c r="F28" s="242"/>
      <c r="G28" s="280">
        <v>-622079</v>
      </c>
      <c r="H28" s="242"/>
      <c r="I28" s="295">
        <v>-8540936</v>
      </c>
      <c r="J28" s="242"/>
      <c r="K28" s="280">
        <v>-2693169</v>
      </c>
    </row>
    <row r="29" spans="1:11" ht="17.45" customHeight="1">
      <c r="A29" s="275"/>
      <c r="B29" s="275" t="s">
        <v>177</v>
      </c>
      <c r="C29" s="237"/>
      <c r="E29" s="295">
        <v>0</v>
      </c>
      <c r="F29" s="242"/>
      <c r="G29" s="280">
        <v>0</v>
      </c>
      <c r="H29" s="242"/>
      <c r="I29" s="295">
        <v>0</v>
      </c>
      <c r="J29" s="242"/>
      <c r="K29" s="280">
        <v>-65785029</v>
      </c>
    </row>
    <row r="30" spans="1:11" ht="17.45" customHeight="1">
      <c r="A30" s="275"/>
      <c r="B30" s="275" t="s">
        <v>30</v>
      </c>
      <c r="C30" s="237"/>
      <c r="E30" s="295">
        <v>8879122</v>
      </c>
      <c r="F30" s="242"/>
      <c r="G30" s="280">
        <v>14444816</v>
      </c>
      <c r="H30" s="242"/>
      <c r="I30" s="295">
        <v>4411277</v>
      </c>
      <c r="J30" s="242"/>
      <c r="K30" s="280">
        <v>9590344</v>
      </c>
    </row>
    <row r="31" spans="1:11" ht="17.45" customHeight="1">
      <c r="A31" s="275"/>
      <c r="B31" s="275" t="s">
        <v>227</v>
      </c>
      <c r="C31" s="237"/>
      <c r="E31" s="295">
        <v>6161163</v>
      </c>
      <c r="F31" s="242"/>
      <c r="G31" s="280">
        <v>-513176</v>
      </c>
      <c r="H31" s="242"/>
      <c r="I31" s="295">
        <v>-5041375</v>
      </c>
      <c r="J31" s="242"/>
      <c r="K31" s="280">
        <v>3247783</v>
      </c>
    </row>
    <row r="32" spans="1:11" ht="17.45" customHeight="1">
      <c r="A32" s="275"/>
      <c r="B32" s="275" t="s">
        <v>222</v>
      </c>
      <c r="C32" s="237">
        <v>8</v>
      </c>
      <c r="E32" s="295">
        <v>339380</v>
      </c>
      <c r="F32" s="242"/>
      <c r="G32" s="280">
        <v>0</v>
      </c>
      <c r="H32" s="242"/>
      <c r="I32" s="295">
        <v>339380</v>
      </c>
      <c r="J32" s="242"/>
      <c r="K32" s="280">
        <v>0</v>
      </c>
    </row>
    <row r="33" spans="1:11" ht="17.45" customHeight="1">
      <c r="A33" s="275"/>
      <c r="B33" s="275" t="s">
        <v>43</v>
      </c>
      <c r="C33" s="73"/>
      <c r="E33" s="295"/>
      <c r="F33" s="242"/>
      <c r="G33" s="280"/>
      <c r="H33" s="242"/>
      <c r="I33" s="295"/>
      <c r="J33" s="242"/>
      <c r="K33" s="280"/>
    </row>
    <row r="34" spans="1:11" ht="17.45" customHeight="1">
      <c r="A34" s="275"/>
      <c r="B34" s="91" t="s">
        <v>44</v>
      </c>
      <c r="C34" s="73"/>
      <c r="E34" s="295">
        <v>-53555009</v>
      </c>
      <c r="F34" s="242"/>
      <c r="G34" s="280">
        <v>-48827158</v>
      </c>
      <c r="H34" s="242"/>
      <c r="I34" s="295">
        <v>4621904</v>
      </c>
      <c r="J34" s="242"/>
      <c r="K34" s="280">
        <v>-67346401</v>
      </c>
    </row>
    <row r="35" spans="1:11" ht="17.45" customHeight="1">
      <c r="A35" s="275"/>
      <c r="B35" s="91" t="s">
        <v>45</v>
      </c>
      <c r="E35" s="295">
        <v>-80691496</v>
      </c>
      <c r="F35" s="242"/>
      <c r="G35" s="280">
        <v>2815102</v>
      </c>
      <c r="H35" s="242"/>
      <c r="I35" s="295">
        <v>-59989580</v>
      </c>
      <c r="J35" s="242"/>
      <c r="K35" s="280">
        <v>25853318</v>
      </c>
    </row>
    <row r="36" spans="1:11" ht="17.45" customHeight="1">
      <c r="A36" s="275"/>
      <c r="B36" s="75" t="s">
        <v>46</v>
      </c>
      <c r="E36" s="295">
        <v>-3557162</v>
      </c>
      <c r="F36" s="242"/>
      <c r="G36" s="280">
        <v>-714285</v>
      </c>
      <c r="H36" s="242"/>
      <c r="I36" s="295">
        <v>-244046</v>
      </c>
      <c r="J36" s="242"/>
      <c r="K36" s="280">
        <v>224750</v>
      </c>
    </row>
    <row r="37" spans="1:11" ht="17.45" customHeight="1">
      <c r="A37" s="275"/>
      <c r="B37" s="91" t="s">
        <v>47</v>
      </c>
      <c r="C37" s="73"/>
      <c r="E37" s="295">
        <v>-2247046</v>
      </c>
      <c r="F37" s="242"/>
      <c r="G37" s="280">
        <v>-1695314</v>
      </c>
      <c r="H37" s="242"/>
      <c r="I37" s="295">
        <v>-62536</v>
      </c>
      <c r="J37" s="242"/>
      <c r="K37" s="280">
        <v>1412001</v>
      </c>
    </row>
    <row r="38" spans="1:11" ht="17.45" customHeight="1">
      <c r="A38" s="275"/>
      <c r="B38" s="278" t="s">
        <v>48</v>
      </c>
      <c r="C38" s="73"/>
      <c r="E38" s="295">
        <v>7090521</v>
      </c>
      <c r="F38" s="245"/>
      <c r="G38" s="280">
        <v>-27915832</v>
      </c>
      <c r="H38" s="245"/>
      <c r="I38" s="295">
        <v>7295442</v>
      </c>
      <c r="J38" s="242"/>
      <c r="K38" s="280">
        <v>-27094392</v>
      </c>
    </row>
    <row r="39" spans="1:11" ht="17.45" customHeight="1">
      <c r="A39" s="75"/>
      <c r="B39" s="91" t="s">
        <v>49</v>
      </c>
      <c r="C39" s="73"/>
      <c r="E39" s="296">
        <v>-1934424</v>
      </c>
      <c r="F39" s="242"/>
      <c r="G39" s="282">
        <v>-42258</v>
      </c>
      <c r="H39" s="242"/>
      <c r="I39" s="296">
        <v>-2259567</v>
      </c>
      <c r="J39" s="242"/>
      <c r="K39" s="282">
        <v>1173349</v>
      </c>
    </row>
    <row r="40" spans="1:11" ht="8.1" customHeight="1">
      <c r="A40" s="75"/>
      <c r="B40" s="91"/>
      <c r="C40" s="73"/>
      <c r="D40" s="74"/>
      <c r="E40" s="253"/>
      <c r="F40" s="242"/>
      <c r="G40" s="245"/>
      <c r="H40" s="242"/>
      <c r="I40" s="253"/>
      <c r="J40" s="242"/>
      <c r="K40" s="245"/>
    </row>
    <row r="41" spans="1:11" ht="17.45" customHeight="1">
      <c r="A41" s="75" t="s">
        <v>50</v>
      </c>
      <c r="B41" s="75"/>
      <c r="C41" s="237"/>
      <c r="D41" s="74"/>
      <c r="E41" s="295">
        <f>SUM(E11:E39)</f>
        <v>298585454</v>
      </c>
      <c r="F41" s="280"/>
      <c r="G41" s="280">
        <f>SUM(G11:G39)</f>
        <v>259245374.62</v>
      </c>
      <c r="H41" s="280"/>
      <c r="I41" s="295">
        <f>SUM(I11:I39)</f>
        <v>242628454</v>
      </c>
      <c r="J41" s="280"/>
      <c r="K41" s="280">
        <f>SUM(K11:K39)</f>
        <v>177414424</v>
      </c>
    </row>
    <row r="42" spans="1:11" s="63" customFormat="1" ht="17.45" customHeight="1">
      <c r="A42" s="75" t="s">
        <v>183</v>
      </c>
      <c r="B42" s="75"/>
      <c r="C42" s="237">
        <v>19</v>
      </c>
      <c r="D42" s="64"/>
      <c r="E42" s="295">
        <v>-94320</v>
      </c>
      <c r="F42" s="280"/>
      <c r="G42" s="280">
        <v>0</v>
      </c>
      <c r="H42" s="280"/>
      <c r="I42" s="295">
        <v>0</v>
      </c>
      <c r="J42" s="280"/>
      <c r="K42" s="280">
        <v>0</v>
      </c>
    </row>
    <row r="43" spans="1:11" s="63" customFormat="1" ht="17.45" customHeight="1">
      <c r="A43" s="279" t="s">
        <v>184</v>
      </c>
      <c r="B43" s="75"/>
      <c r="C43" s="73"/>
      <c r="D43" s="64"/>
      <c r="E43" s="295">
        <v>-8879122</v>
      </c>
      <c r="F43" s="242"/>
      <c r="G43" s="280">
        <v>-13612569</v>
      </c>
      <c r="H43" s="242"/>
      <c r="I43" s="295">
        <v>-4411277</v>
      </c>
      <c r="J43" s="242"/>
      <c r="K43" s="280">
        <v>-8595713</v>
      </c>
    </row>
    <row r="44" spans="1:11" s="63" customFormat="1" ht="17.45" customHeight="1">
      <c r="A44" s="75" t="s">
        <v>185</v>
      </c>
      <c r="B44" s="75"/>
      <c r="C44" s="73"/>
      <c r="D44" s="64"/>
      <c r="E44" s="296">
        <v>-27103400</v>
      </c>
      <c r="F44" s="242"/>
      <c r="G44" s="282">
        <v>-43124816</v>
      </c>
      <c r="H44" s="242"/>
      <c r="I44" s="296">
        <v>-22146396</v>
      </c>
      <c r="J44" s="242"/>
      <c r="K44" s="282">
        <v>-38546434</v>
      </c>
    </row>
    <row r="45" spans="1:11" s="63" customFormat="1" ht="8.1" customHeight="1">
      <c r="A45" s="75"/>
      <c r="B45" s="75"/>
      <c r="C45" s="73"/>
      <c r="D45" s="76"/>
      <c r="E45" s="253"/>
      <c r="F45" s="242"/>
      <c r="G45" s="245"/>
      <c r="H45" s="242"/>
      <c r="I45" s="253"/>
      <c r="J45" s="242"/>
      <c r="K45" s="245"/>
    </row>
    <row r="46" spans="1:11" s="63" customFormat="1" ht="17.45" customHeight="1">
      <c r="A46" s="75" t="s">
        <v>141</v>
      </c>
      <c r="B46" s="75"/>
      <c r="C46" s="73"/>
      <c r="D46" s="76"/>
      <c r="E46" s="252">
        <f>SUM(E41:E44)</f>
        <v>262508612</v>
      </c>
      <c r="F46" s="245"/>
      <c r="G46" s="244">
        <f>SUM(G41:G44)</f>
        <v>202507989.62</v>
      </c>
      <c r="H46" s="245"/>
      <c r="I46" s="252">
        <f>SUM(I41:I44)</f>
        <v>216070781</v>
      </c>
      <c r="J46" s="245"/>
      <c r="K46" s="244">
        <f>SUM(K41:K44)</f>
        <v>130272277</v>
      </c>
    </row>
    <row r="47" spans="1:11" s="63" customFormat="1" ht="15.75" customHeight="1">
      <c r="A47" s="73"/>
      <c r="B47" s="73"/>
      <c r="C47" s="73"/>
      <c r="D47" s="76"/>
      <c r="E47" s="76"/>
      <c r="F47" s="76"/>
      <c r="G47" s="76"/>
      <c r="H47" s="76"/>
      <c r="I47" s="76"/>
      <c r="J47" s="76"/>
      <c r="K47" s="76"/>
    </row>
    <row r="48" spans="1:11" s="36" customFormat="1" ht="21.95" customHeight="1">
      <c r="A48" s="78" t="str">
        <f>'T2-4'!A47</f>
        <v>หมายเหตุประกอบข้อมูลทางการเงินเป็นส่วนหนึ่งของข้อมูลทางการเงินระหว่างกาลนี้</v>
      </c>
      <c r="B48" s="79"/>
      <c r="C48" s="79"/>
      <c r="D48" s="42"/>
      <c r="E48" s="127"/>
      <c r="F48" s="127"/>
      <c r="G48" s="127"/>
      <c r="H48" s="127"/>
      <c r="I48" s="127"/>
      <c r="J48" s="127"/>
      <c r="K48" s="127"/>
    </row>
    <row r="49" spans="1:11" s="36" customFormat="1" ht="21.75" customHeight="1">
      <c r="A49" s="80" t="str">
        <f>A1</f>
        <v>บริษัท อาร์ แอนด์ บี ฟู้ด ซัพพลาย จำกัด (มหาชน)</v>
      </c>
      <c r="B49" s="81"/>
      <c r="C49" s="81"/>
      <c r="E49" s="54"/>
      <c r="F49" s="54"/>
      <c r="G49" s="54"/>
      <c r="H49" s="54"/>
      <c r="I49" s="54"/>
      <c r="J49" s="54"/>
      <c r="K49" s="54"/>
    </row>
    <row r="50" spans="1:11" s="48" customFormat="1" ht="21.75" customHeight="1">
      <c r="A50" s="60" t="s">
        <v>145</v>
      </c>
      <c r="B50" s="81"/>
      <c r="C50" s="81"/>
      <c r="D50" s="36"/>
      <c r="E50" s="54"/>
      <c r="F50" s="54"/>
      <c r="G50" s="54"/>
      <c r="H50" s="54"/>
      <c r="I50" s="54"/>
      <c r="J50" s="54"/>
      <c r="K50" s="54"/>
    </row>
    <row r="51" spans="1:11" s="48" customFormat="1" ht="21.75" customHeight="1">
      <c r="A51" s="61" t="str">
        <f>A3</f>
        <v>สำหรับงวดหกเดือนสิ้นสุดวันที่ 30 มิถุนายน พ.ศ. 2563</v>
      </c>
      <c r="B51" s="79"/>
      <c r="C51" s="79"/>
      <c r="D51" s="42"/>
      <c r="E51" s="127"/>
      <c r="F51" s="127"/>
      <c r="G51" s="127"/>
      <c r="H51" s="127"/>
      <c r="I51" s="127"/>
      <c r="J51" s="127"/>
      <c r="K51" s="127"/>
    </row>
    <row r="52" spans="1:11" s="36" customFormat="1" ht="21.75" customHeight="1">
      <c r="A52" s="81"/>
      <c r="B52" s="81"/>
      <c r="C52" s="166"/>
      <c r="E52" s="82"/>
      <c r="F52" s="54"/>
      <c r="G52" s="82"/>
      <c r="H52" s="54"/>
      <c r="I52" s="82"/>
      <c r="J52" s="54"/>
      <c r="K52" s="82"/>
    </row>
    <row r="53" spans="1:11" s="63" customFormat="1" ht="21.75" customHeight="1">
      <c r="A53" s="83"/>
      <c r="B53" s="83"/>
      <c r="C53" s="167"/>
      <c r="E53" s="321" t="s">
        <v>55</v>
      </c>
      <c r="F53" s="321"/>
      <c r="G53" s="321"/>
      <c r="H53" s="66"/>
      <c r="I53" s="320" t="s">
        <v>67</v>
      </c>
      <c r="J53" s="320"/>
      <c r="K53" s="320"/>
    </row>
    <row r="54" spans="1:11" s="63" customFormat="1" ht="21.75" customHeight="1">
      <c r="E54" s="66" t="s">
        <v>56</v>
      </c>
      <c r="F54" s="184"/>
      <c r="G54" s="66" t="s">
        <v>56</v>
      </c>
      <c r="H54" s="184"/>
      <c r="I54" s="66" t="s">
        <v>56</v>
      </c>
      <c r="J54" s="174"/>
      <c r="K54" s="66" t="s">
        <v>56</v>
      </c>
    </row>
    <row r="55" spans="1:11" s="63" customFormat="1" ht="21.75" customHeight="1">
      <c r="A55" s="83"/>
      <c r="B55" s="83"/>
      <c r="C55" s="167"/>
      <c r="E55" s="240" t="s">
        <v>175</v>
      </c>
      <c r="F55" s="240"/>
      <c r="G55" s="240" t="s">
        <v>175</v>
      </c>
      <c r="H55" s="245"/>
      <c r="I55" s="240" t="s">
        <v>175</v>
      </c>
      <c r="J55" s="240"/>
      <c r="K55" s="240" t="s">
        <v>175</v>
      </c>
    </row>
    <row r="56" spans="1:11" s="63" customFormat="1" ht="21.75" customHeight="1">
      <c r="A56" s="83"/>
      <c r="B56" s="83"/>
      <c r="D56" s="65"/>
      <c r="E56" s="66" t="s">
        <v>143</v>
      </c>
      <c r="F56" s="66"/>
      <c r="G56" s="66" t="s">
        <v>123</v>
      </c>
      <c r="H56" s="286"/>
      <c r="I56" s="66" t="s">
        <v>143</v>
      </c>
      <c r="J56" s="66"/>
      <c r="K56" s="66" t="s">
        <v>123</v>
      </c>
    </row>
    <row r="57" spans="1:11" s="63" customFormat="1" ht="21.75" customHeight="1">
      <c r="B57" s="72"/>
      <c r="C57" s="165" t="s">
        <v>1</v>
      </c>
      <c r="D57" s="64"/>
      <c r="E57" s="70" t="s">
        <v>2</v>
      </c>
      <c r="F57" s="287"/>
      <c r="G57" s="70" t="s">
        <v>2</v>
      </c>
      <c r="H57" s="174"/>
      <c r="I57" s="70" t="s">
        <v>2</v>
      </c>
      <c r="J57" s="287"/>
      <c r="K57" s="70" t="s">
        <v>2</v>
      </c>
    </row>
    <row r="58" spans="1:11" s="63" customFormat="1" ht="21.75" customHeight="1">
      <c r="A58" s="72" t="s">
        <v>51</v>
      </c>
      <c r="B58" s="72"/>
      <c r="C58" s="168"/>
      <c r="D58" s="64"/>
      <c r="E58" s="140"/>
      <c r="F58" s="287"/>
      <c r="G58" s="152"/>
      <c r="H58" s="174"/>
      <c r="I58" s="140"/>
      <c r="J58" s="287"/>
      <c r="K58" s="152"/>
    </row>
    <row r="59" spans="1:11" s="63" customFormat="1" ht="21.75" customHeight="1">
      <c r="A59" s="275" t="s">
        <v>207</v>
      </c>
      <c r="B59" s="275"/>
      <c r="C59" s="169">
        <v>12</v>
      </c>
      <c r="E59" s="297">
        <v>0</v>
      </c>
      <c r="F59" s="76"/>
      <c r="G59" s="283">
        <v>0</v>
      </c>
      <c r="H59" s="245"/>
      <c r="I59" s="299">
        <v>-4673477</v>
      </c>
      <c r="J59" s="245"/>
      <c r="K59" s="283">
        <v>-27191666</v>
      </c>
    </row>
    <row r="60" spans="1:11" s="63" customFormat="1" ht="21.75" customHeight="1">
      <c r="A60" s="275" t="s">
        <v>196</v>
      </c>
      <c r="B60" s="275"/>
      <c r="C60" s="169"/>
      <c r="E60" s="297">
        <v>-212520</v>
      </c>
      <c r="F60" s="76"/>
      <c r="G60" s="283">
        <v>0</v>
      </c>
      <c r="H60" s="245"/>
      <c r="I60" s="299">
        <v>-115920</v>
      </c>
      <c r="J60" s="245"/>
      <c r="K60" s="283">
        <v>0</v>
      </c>
    </row>
    <row r="61" spans="1:11" s="63" customFormat="1" ht="21.75" customHeight="1">
      <c r="A61" s="275" t="s">
        <v>52</v>
      </c>
      <c r="B61" s="275"/>
      <c r="C61" s="169"/>
      <c r="E61" s="297">
        <v>-144365089</v>
      </c>
      <c r="F61" s="184"/>
      <c r="G61" s="283">
        <v>-64079316</v>
      </c>
      <c r="H61" s="245"/>
      <c r="I61" s="299">
        <v>-107682275</v>
      </c>
      <c r="J61" s="245"/>
      <c r="K61" s="283">
        <v>-30442893</v>
      </c>
    </row>
    <row r="62" spans="1:11" s="63" customFormat="1" ht="21.75" customHeight="1">
      <c r="A62" s="275" t="s">
        <v>206</v>
      </c>
      <c r="B62" s="275"/>
      <c r="C62" s="169"/>
      <c r="E62" s="297">
        <v>-84628</v>
      </c>
      <c r="F62" s="184"/>
      <c r="G62" s="283">
        <v>0</v>
      </c>
      <c r="H62" s="245"/>
      <c r="I62" s="299">
        <v>0</v>
      </c>
      <c r="J62" s="245"/>
      <c r="K62" s="283">
        <v>0</v>
      </c>
    </row>
    <row r="63" spans="1:11" s="63" customFormat="1" ht="21.75" customHeight="1">
      <c r="A63" s="275" t="s">
        <v>58</v>
      </c>
      <c r="B63" s="275"/>
      <c r="C63" s="169"/>
      <c r="E63" s="297">
        <v>-455252</v>
      </c>
      <c r="F63" s="184"/>
      <c r="G63" s="283">
        <v>-1621808</v>
      </c>
      <c r="H63" s="245"/>
      <c r="I63" s="299">
        <v>-152652</v>
      </c>
      <c r="J63" s="245"/>
      <c r="K63" s="283">
        <v>-862000</v>
      </c>
    </row>
    <row r="64" spans="1:11" s="63" customFormat="1" ht="21.75" customHeight="1">
      <c r="A64" s="275" t="s">
        <v>231</v>
      </c>
      <c r="B64" s="275"/>
      <c r="C64" s="169"/>
      <c r="E64" s="297"/>
      <c r="F64" s="184"/>
      <c r="G64" s="283"/>
      <c r="H64" s="245"/>
      <c r="I64" s="299"/>
      <c r="J64" s="245"/>
      <c r="K64" s="283"/>
    </row>
    <row r="65" spans="1:11" s="63" customFormat="1" ht="21.75" customHeight="1">
      <c r="A65" s="275"/>
      <c r="B65" s="275" t="s">
        <v>232</v>
      </c>
      <c r="C65" s="169"/>
      <c r="E65" s="297">
        <v>-500000000</v>
      </c>
      <c r="F65" s="184"/>
      <c r="G65" s="283">
        <v>0</v>
      </c>
      <c r="H65" s="245"/>
      <c r="I65" s="299">
        <v>-500000000</v>
      </c>
      <c r="J65" s="245"/>
      <c r="K65" s="283">
        <v>0</v>
      </c>
    </row>
    <row r="66" spans="1:11" s="63" customFormat="1" ht="21.75" customHeight="1">
      <c r="A66" s="275" t="s">
        <v>198</v>
      </c>
      <c r="B66" s="275"/>
      <c r="C66" s="173">
        <v>25</v>
      </c>
      <c r="E66" s="138">
        <v>0</v>
      </c>
      <c r="F66" s="184"/>
      <c r="G66" s="245">
        <v>0</v>
      </c>
      <c r="H66" s="245"/>
      <c r="I66" s="299">
        <f>-126307000-I59</f>
        <v>-121633523</v>
      </c>
      <c r="J66" s="245"/>
      <c r="K66" s="283">
        <v>-42688501</v>
      </c>
    </row>
    <row r="67" spans="1:11" s="63" customFormat="1" ht="21.75" customHeight="1">
      <c r="A67" s="275" t="s">
        <v>197</v>
      </c>
      <c r="B67" s="275"/>
      <c r="C67" s="169"/>
      <c r="E67" s="297">
        <v>0</v>
      </c>
      <c r="F67" s="76"/>
      <c r="G67" s="283">
        <v>0</v>
      </c>
      <c r="H67" s="245"/>
      <c r="I67" s="299">
        <v>5178059</v>
      </c>
      <c r="J67" s="245"/>
      <c r="K67" s="283">
        <v>0</v>
      </c>
    </row>
    <row r="68" spans="1:11" s="63" customFormat="1" ht="21.75" customHeight="1">
      <c r="A68" s="277" t="s">
        <v>103</v>
      </c>
      <c r="B68" s="275"/>
      <c r="C68" s="169"/>
      <c r="E68" s="297">
        <v>791864</v>
      </c>
      <c r="F68" s="184"/>
      <c r="G68" s="283">
        <v>21814</v>
      </c>
      <c r="H68" s="245"/>
      <c r="I68" s="299">
        <v>791854</v>
      </c>
      <c r="J68" s="245"/>
      <c r="K68" s="283">
        <v>15576558</v>
      </c>
    </row>
    <row r="69" spans="1:11" s="63" customFormat="1" ht="21.75" customHeight="1">
      <c r="A69" s="275" t="s">
        <v>186</v>
      </c>
      <c r="B69" s="275"/>
      <c r="C69" s="169"/>
      <c r="E69" s="297">
        <v>0</v>
      </c>
      <c r="F69" s="184"/>
      <c r="G69" s="283">
        <v>13114852</v>
      </c>
      <c r="H69" s="245"/>
      <c r="I69" s="299">
        <v>0</v>
      </c>
      <c r="J69" s="245"/>
      <c r="K69" s="283">
        <v>0</v>
      </c>
    </row>
    <row r="70" spans="1:11" s="63" customFormat="1" ht="21.75" customHeight="1">
      <c r="A70" s="277" t="s">
        <v>228</v>
      </c>
      <c r="B70" s="275"/>
      <c r="E70" s="138"/>
      <c r="F70" s="184"/>
      <c r="G70" s="76"/>
      <c r="H70" s="184"/>
      <c r="I70" s="138"/>
    </row>
    <row r="71" spans="1:11" s="63" customFormat="1" ht="21.75" customHeight="1">
      <c r="A71" s="277"/>
      <c r="B71" s="275" t="s">
        <v>229</v>
      </c>
      <c r="C71" s="169">
        <v>25</v>
      </c>
      <c r="E71" s="297">
        <v>0</v>
      </c>
      <c r="F71" s="76"/>
      <c r="G71" s="283">
        <v>0</v>
      </c>
      <c r="H71" s="245"/>
      <c r="I71" s="253">
        <v>36376600</v>
      </c>
      <c r="J71" s="245"/>
      <c r="K71" s="245">
        <v>64250000</v>
      </c>
    </row>
    <row r="72" spans="1:11" s="63" customFormat="1" ht="21.75" customHeight="1">
      <c r="A72" s="275" t="s">
        <v>187</v>
      </c>
      <c r="B72" s="275"/>
      <c r="C72" s="169"/>
      <c r="E72" s="297">
        <v>0</v>
      </c>
      <c r="F72" s="76"/>
      <c r="G72" s="283">
        <v>0</v>
      </c>
      <c r="H72" s="245"/>
      <c r="I72" s="299">
        <v>0</v>
      </c>
      <c r="J72" s="245"/>
      <c r="K72" s="283">
        <v>65785029</v>
      </c>
    </row>
    <row r="73" spans="1:11" s="63" customFormat="1" ht="21.75" customHeight="1">
      <c r="A73" s="275" t="s">
        <v>42</v>
      </c>
      <c r="B73" s="275"/>
      <c r="C73" s="73"/>
      <c r="E73" s="298">
        <v>1354828</v>
      </c>
      <c r="F73" s="184"/>
      <c r="G73" s="284">
        <v>638388</v>
      </c>
      <c r="H73" s="245"/>
      <c r="I73" s="298">
        <f>9637119+I59</f>
        <v>4963642</v>
      </c>
      <c r="J73" s="245"/>
      <c r="K73" s="284">
        <v>2231247</v>
      </c>
    </row>
    <row r="74" spans="1:11" s="63" customFormat="1" ht="8.1" customHeight="1">
      <c r="A74" s="83"/>
      <c r="B74" s="83"/>
      <c r="C74" s="84"/>
      <c r="E74" s="183"/>
      <c r="F74" s="184"/>
      <c r="G74" s="184"/>
      <c r="H74" s="184"/>
      <c r="I74" s="183"/>
      <c r="J74" s="184"/>
      <c r="K74" s="184"/>
    </row>
    <row r="75" spans="1:11" s="63" customFormat="1" ht="21.75" customHeight="1">
      <c r="A75" s="84" t="s">
        <v>230</v>
      </c>
      <c r="B75" s="84"/>
      <c r="C75" s="73"/>
      <c r="E75" s="139">
        <f>SUM(E59:E73)</f>
        <v>-642970797</v>
      </c>
      <c r="F75" s="184"/>
      <c r="G75" s="151">
        <f>SUM(G59:G73)</f>
        <v>-51926070</v>
      </c>
      <c r="H75" s="184"/>
      <c r="I75" s="139">
        <f>SUM(I59:I73)</f>
        <v>-686947692</v>
      </c>
      <c r="J75" s="184"/>
      <c r="K75" s="151">
        <f>SUM(K59:K73)</f>
        <v>46657774</v>
      </c>
    </row>
    <row r="76" spans="1:11" s="63" customFormat="1" ht="8.1" customHeight="1">
      <c r="A76" s="83"/>
      <c r="B76" s="83"/>
      <c r="C76" s="237"/>
      <c r="E76" s="183"/>
      <c r="F76" s="184"/>
      <c r="G76" s="184"/>
      <c r="H76" s="184"/>
      <c r="I76" s="183"/>
      <c r="J76" s="184"/>
      <c r="K76" s="184"/>
    </row>
    <row r="77" spans="1:11" s="63" customFormat="1" ht="21.75" customHeight="1">
      <c r="A77" s="85" t="s">
        <v>53</v>
      </c>
      <c r="B77" s="86"/>
      <c r="E77" s="138"/>
      <c r="F77" s="184"/>
      <c r="G77" s="76"/>
      <c r="H77" s="184"/>
      <c r="I77" s="138"/>
      <c r="J77" s="184"/>
      <c r="K77" s="76"/>
    </row>
    <row r="78" spans="1:11" s="63" customFormat="1" ht="21.75" customHeight="1">
      <c r="A78" s="87" t="s">
        <v>135</v>
      </c>
      <c r="B78" s="83"/>
      <c r="C78" s="237"/>
      <c r="E78" s="138">
        <v>0</v>
      </c>
      <c r="F78" s="184"/>
      <c r="G78" s="245">
        <v>267200000</v>
      </c>
      <c r="H78" s="245"/>
      <c r="I78" s="253">
        <v>0</v>
      </c>
      <c r="J78" s="245"/>
      <c r="K78" s="245">
        <v>187200000</v>
      </c>
    </row>
    <row r="79" spans="1:11" s="63" customFormat="1" ht="21.75" customHeight="1">
      <c r="A79" s="87" t="s">
        <v>208</v>
      </c>
      <c r="B79" s="83"/>
      <c r="C79" s="237"/>
      <c r="E79" s="138">
        <v>0</v>
      </c>
      <c r="F79" s="184"/>
      <c r="G79" s="245">
        <v>-110000000</v>
      </c>
      <c r="H79" s="245"/>
      <c r="I79" s="253">
        <v>0</v>
      </c>
      <c r="J79" s="245"/>
      <c r="K79" s="245">
        <v>-40000000</v>
      </c>
    </row>
    <row r="80" spans="1:11" s="63" customFormat="1" ht="21.75" customHeight="1">
      <c r="A80" s="83" t="s">
        <v>104</v>
      </c>
      <c r="B80" s="83"/>
      <c r="C80" s="237">
        <v>17</v>
      </c>
      <c r="E80" s="138">
        <v>-54089312</v>
      </c>
      <c r="F80" s="184"/>
      <c r="G80" s="245">
        <v>-13831170</v>
      </c>
      <c r="H80" s="245"/>
      <c r="I80" s="253">
        <v>0</v>
      </c>
      <c r="J80" s="245"/>
      <c r="K80" s="245">
        <v>-7320000</v>
      </c>
    </row>
    <row r="81" spans="1:11" s="63" customFormat="1" ht="21.75" customHeight="1">
      <c r="A81" s="86" t="s">
        <v>105</v>
      </c>
      <c r="B81" s="83"/>
      <c r="C81" s="237">
        <v>25</v>
      </c>
      <c r="E81" s="138">
        <v>-50000000</v>
      </c>
      <c r="F81" s="184"/>
      <c r="G81" s="245">
        <v>-11700000</v>
      </c>
      <c r="H81" s="245"/>
      <c r="I81" s="253">
        <v>0</v>
      </c>
      <c r="J81" s="245"/>
      <c r="K81" s="245">
        <v>0</v>
      </c>
    </row>
    <row r="82" spans="1:11" s="63" customFormat="1" ht="21.75" customHeight="1">
      <c r="A82" s="63" t="s">
        <v>150</v>
      </c>
      <c r="B82" s="83"/>
      <c r="C82" s="167"/>
      <c r="E82" s="138">
        <v>-4367670</v>
      </c>
      <c r="F82" s="184"/>
      <c r="G82" s="76">
        <v>0</v>
      </c>
      <c r="H82" s="184"/>
      <c r="I82" s="138">
        <v>-554006</v>
      </c>
      <c r="J82" s="184"/>
      <c r="K82" s="76">
        <v>0</v>
      </c>
    </row>
    <row r="83" spans="1:11" s="63" customFormat="1" ht="21.75" customHeight="1">
      <c r="A83" s="285" t="s">
        <v>188</v>
      </c>
      <c r="B83" s="83"/>
      <c r="C83" s="167">
        <v>22</v>
      </c>
      <c r="E83" s="252">
        <v>-300000000</v>
      </c>
      <c r="F83" s="245"/>
      <c r="G83" s="244">
        <v>-250004971</v>
      </c>
      <c r="H83" s="245"/>
      <c r="I83" s="252">
        <v>-300000000</v>
      </c>
      <c r="J83" s="245"/>
      <c r="K83" s="244">
        <v>-250000000</v>
      </c>
    </row>
    <row r="84" spans="1:11" s="63" customFormat="1" ht="8.1" customHeight="1">
      <c r="A84" s="83"/>
      <c r="B84" s="83"/>
      <c r="C84" s="83"/>
      <c r="E84" s="183"/>
      <c r="F84" s="184"/>
      <c r="G84" s="184"/>
      <c r="H84" s="184"/>
      <c r="I84" s="183"/>
      <c r="J84" s="184"/>
      <c r="K84" s="184"/>
    </row>
    <row r="85" spans="1:11" ht="21.75" customHeight="1">
      <c r="A85" s="83" t="s">
        <v>234</v>
      </c>
      <c r="B85" s="83"/>
      <c r="C85" s="83"/>
      <c r="D85" s="63"/>
      <c r="E85" s="139">
        <f>SUM(E78:E84)</f>
        <v>-408456982</v>
      </c>
      <c r="F85" s="184"/>
      <c r="G85" s="151">
        <f>SUM(G78:G84)</f>
        <v>-118336141</v>
      </c>
      <c r="H85" s="184"/>
      <c r="I85" s="139">
        <f>SUM(I78:I84)</f>
        <v>-300554006</v>
      </c>
      <c r="J85" s="184"/>
      <c r="K85" s="151">
        <f>SUM(K78:K84)</f>
        <v>-110120000</v>
      </c>
    </row>
    <row r="86" spans="1:11" s="63" customFormat="1" ht="21.75" customHeight="1">
      <c r="A86" s="83"/>
      <c r="B86" s="83"/>
      <c r="C86" s="83"/>
      <c r="E86" s="184"/>
      <c r="F86" s="184"/>
      <c r="G86" s="184"/>
      <c r="H86" s="184"/>
      <c r="I86" s="184"/>
      <c r="J86" s="184"/>
      <c r="K86" s="184"/>
    </row>
    <row r="87" spans="1:11" s="63" customFormat="1" ht="20.25" customHeight="1">
      <c r="A87" s="83"/>
      <c r="B87" s="83"/>
      <c r="C87" s="83"/>
      <c r="E87" s="184"/>
      <c r="F87" s="184"/>
      <c r="G87" s="184"/>
      <c r="H87" s="184"/>
      <c r="I87" s="184"/>
      <c r="J87" s="184"/>
      <c r="K87" s="184"/>
    </row>
    <row r="88" spans="1:11" s="48" customFormat="1" ht="21.95" customHeight="1">
      <c r="A88" s="306" t="str">
        <f>A48</f>
        <v>หมายเหตุประกอบข้อมูลทางการเงินเป็นส่วนหนึ่งของข้อมูลทางการเงินระหว่างกาลนี้</v>
      </c>
      <c r="B88" s="303"/>
      <c r="C88" s="303"/>
      <c r="D88" s="303"/>
      <c r="E88" s="302"/>
      <c r="F88" s="302"/>
      <c r="G88" s="302"/>
      <c r="H88" s="302"/>
      <c r="I88" s="302"/>
      <c r="J88" s="302"/>
      <c r="K88" s="302"/>
    </row>
    <row r="89" spans="1:11" s="36" customFormat="1" ht="21.75" customHeight="1">
      <c r="A89" s="80" t="str">
        <f>'T2-4'!A1</f>
        <v>บริษัท อาร์ แอนด์ บี ฟู้ด ซัพพลาย จำกัด (มหาชน)</v>
      </c>
      <c r="B89" s="81"/>
      <c r="C89" s="81"/>
      <c r="E89" s="54"/>
      <c r="F89" s="54"/>
      <c r="G89" s="54"/>
      <c r="H89" s="54"/>
      <c r="I89" s="54"/>
      <c r="J89" s="54"/>
      <c r="K89" s="54"/>
    </row>
    <row r="90" spans="1:11" s="48" customFormat="1" ht="21.75" customHeight="1">
      <c r="A90" s="60" t="s">
        <v>189</v>
      </c>
      <c r="B90" s="81"/>
      <c r="C90" s="81"/>
      <c r="D90" s="36"/>
      <c r="E90" s="54"/>
      <c r="F90" s="54"/>
      <c r="G90" s="54"/>
      <c r="H90" s="54"/>
      <c r="I90" s="54"/>
      <c r="J90" s="54"/>
      <c r="K90" s="54"/>
    </row>
    <row r="91" spans="1:11" s="48" customFormat="1" ht="21.75" customHeight="1">
      <c r="A91" s="61" t="str">
        <f>A3</f>
        <v>สำหรับงวดหกเดือนสิ้นสุดวันที่ 30 มิถุนายน พ.ศ. 2563</v>
      </c>
      <c r="B91" s="79"/>
      <c r="C91" s="79"/>
      <c r="D91" s="42"/>
      <c r="E91" s="127"/>
      <c r="F91" s="127"/>
      <c r="G91" s="127"/>
      <c r="H91" s="127"/>
      <c r="I91" s="127"/>
      <c r="J91" s="127"/>
      <c r="K91" s="127"/>
    </row>
    <row r="92" spans="1:11" ht="20.100000000000001" customHeight="1"/>
    <row r="93" spans="1:11" s="63" customFormat="1" ht="20.100000000000001" customHeight="1">
      <c r="A93" s="83"/>
      <c r="B93" s="83"/>
      <c r="C93" s="167"/>
      <c r="E93" s="321" t="s">
        <v>55</v>
      </c>
      <c r="F93" s="321"/>
      <c r="G93" s="321"/>
      <c r="H93" s="66"/>
      <c r="I93" s="320" t="s">
        <v>67</v>
      </c>
      <c r="J93" s="320"/>
      <c r="K93" s="320"/>
    </row>
    <row r="94" spans="1:11" s="63" customFormat="1" ht="20.100000000000001" customHeight="1">
      <c r="E94" s="66" t="s">
        <v>56</v>
      </c>
      <c r="F94" s="184"/>
      <c r="G94" s="66" t="s">
        <v>56</v>
      </c>
      <c r="H94" s="184"/>
      <c r="I94" s="66" t="s">
        <v>56</v>
      </c>
      <c r="J94" s="174"/>
      <c r="K94" s="66" t="s">
        <v>56</v>
      </c>
    </row>
    <row r="95" spans="1:11" s="63" customFormat="1" ht="20.100000000000001" customHeight="1">
      <c r="A95" s="83"/>
      <c r="B95" s="83"/>
      <c r="C95" s="167"/>
      <c r="E95" s="240" t="s">
        <v>175</v>
      </c>
      <c r="F95" s="240"/>
      <c r="G95" s="240" t="s">
        <v>175</v>
      </c>
      <c r="H95" s="245"/>
      <c r="I95" s="240" t="s">
        <v>175</v>
      </c>
      <c r="J95" s="240"/>
      <c r="K95" s="240" t="s">
        <v>175</v>
      </c>
    </row>
    <row r="96" spans="1:11" s="63" customFormat="1" ht="20.100000000000001" customHeight="1">
      <c r="A96" s="83"/>
      <c r="B96" s="83"/>
      <c r="D96" s="65"/>
      <c r="E96" s="66" t="s">
        <v>143</v>
      </c>
      <c r="F96" s="66"/>
      <c r="G96" s="66" t="s">
        <v>123</v>
      </c>
      <c r="H96" s="286"/>
      <c r="I96" s="66" t="s">
        <v>143</v>
      </c>
      <c r="J96" s="66"/>
      <c r="K96" s="66" t="s">
        <v>123</v>
      </c>
    </row>
    <row r="97" spans="1:11" s="63" customFormat="1" ht="20.100000000000001" customHeight="1">
      <c r="B97" s="72"/>
      <c r="C97" s="165" t="s">
        <v>1</v>
      </c>
      <c r="D97" s="64"/>
      <c r="E97" s="70" t="s">
        <v>2</v>
      </c>
      <c r="F97" s="287"/>
      <c r="G97" s="70" t="s">
        <v>2</v>
      </c>
      <c r="H97" s="174"/>
      <c r="I97" s="70" t="s">
        <v>2</v>
      </c>
      <c r="J97" s="287"/>
      <c r="K97" s="70" t="s">
        <v>2</v>
      </c>
    </row>
    <row r="98" spans="1:11" ht="8.1" customHeight="1">
      <c r="E98" s="197"/>
      <c r="I98" s="197"/>
    </row>
    <row r="99" spans="1:11" s="63" customFormat="1" ht="20.100000000000001" customHeight="1">
      <c r="A99" s="88" t="s">
        <v>236</v>
      </c>
      <c r="B99" s="77"/>
      <c r="C99" s="77"/>
      <c r="D99" s="64"/>
      <c r="E99" s="138">
        <f>+SUM(E85,E75,E46)</f>
        <v>-788919167</v>
      </c>
      <c r="F99" s="90"/>
      <c r="G99" s="76">
        <f>+SUM(G85,G75,G46)</f>
        <v>32245778.620000005</v>
      </c>
      <c r="H99" s="90"/>
      <c r="I99" s="138">
        <f>+SUM(I85,I75,I46)</f>
        <v>-771430917</v>
      </c>
      <c r="J99" s="76"/>
      <c r="K99" s="76">
        <f>+SUM(K85,K75,K46)</f>
        <v>66810051</v>
      </c>
    </row>
    <row r="100" spans="1:11" ht="20.100000000000001" customHeight="1">
      <c r="A100" s="77" t="s">
        <v>88</v>
      </c>
      <c r="B100" s="77"/>
      <c r="C100" s="170"/>
      <c r="E100" s="138">
        <f>'T2-4'!I14</f>
        <v>1234416297</v>
      </c>
      <c r="F100" s="90"/>
      <c r="G100" s="76">
        <v>249418066</v>
      </c>
      <c r="H100" s="90"/>
      <c r="I100" s="138">
        <f>'T2-4'!M14</f>
        <v>1091584267</v>
      </c>
      <c r="J100" s="76"/>
      <c r="K100" s="76">
        <v>92832321</v>
      </c>
    </row>
    <row r="101" spans="1:11" ht="20.100000000000001" customHeight="1">
      <c r="A101" s="77" t="s">
        <v>167</v>
      </c>
      <c r="B101" s="77"/>
      <c r="C101" s="170"/>
      <c r="E101" s="138"/>
      <c r="F101" s="90"/>
      <c r="G101" s="76"/>
      <c r="H101" s="90"/>
      <c r="I101" s="138"/>
      <c r="J101" s="76"/>
      <c r="K101" s="76"/>
    </row>
    <row r="102" spans="1:11" ht="20.100000000000001" customHeight="1">
      <c r="B102" s="77" t="s">
        <v>168</v>
      </c>
      <c r="C102" s="170"/>
      <c r="E102" s="138">
        <v>1207821</v>
      </c>
      <c r="F102" s="90"/>
      <c r="G102" s="76">
        <v>-1101882</v>
      </c>
      <c r="H102" s="90"/>
      <c r="I102" s="138">
        <v>981183</v>
      </c>
      <c r="J102" s="76"/>
      <c r="K102" s="76">
        <v>-751093</v>
      </c>
    </row>
    <row r="103" spans="1:11" ht="8.1" customHeight="1">
      <c r="A103" s="83"/>
      <c r="B103" s="83"/>
      <c r="C103" s="167"/>
      <c r="D103" s="63"/>
      <c r="E103" s="300"/>
      <c r="F103" s="76"/>
      <c r="G103" s="154"/>
      <c r="H103" s="76"/>
      <c r="I103" s="300"/>
      <c r="J103" s="76"/>
      <c r="K103" s="154"/>
    </row>
    <row r="104" spans="1:11" ht="20.100000000000001" customHeight="1" thickBot="1">
      <c r="A104" s="88" t="s">
        <v>89</v>
      </c>
      <c r="B104" s="77"/>
      <c r="C104" s="77"/>
      <c r="E104" s="142">
        <f>SUM(E99:E103)</f>
        <v>446704951</v>
      </c>
      <c r="F104" s="90"/>
      <c r="G104" s="89">
        <f>SUM(G99:G103)</f>
        <v>280561962.62</v>
      </c>
      <c r="H104" s="90"/>
      <c r="I104" s="142">
        <f>SUM(I99:I103)</f>
        <v>321134533</v>
      </c>
      <c r="J104" s="76"/>
      <c r="K104" s="89">
        <f>SUM(K99:K103)</f>
        <v>158891279</v>
      </c>
    </row>
    <row r="105" spans="1:11" s="63" customFormat="1" ht="8.1" customHeight="1" thickTop="1">
      <c r="A105" s="83"/>
      <c r="B105" s="83"/>
      <c r="C105" s="83"/>
      <c r="E105" s="183"/>
      <c r="F105" s="184"/>
      <c r="G105" s="184"/>
      <c r="H105" s="184"/>
      <c r="I105" s="183"/>
      <c r="J105" s="184"/>
      <c r="K105" s="184"/>
    </row>
    <row r="106" spans="1:11" s="63" customFormat="1" ht="20.100000000000001" customHeight="1">
      <c r="A106" s="88" t="s">
        <v>151</v>
      </c>
      <c r="B106" s="77"/>
      <c r="C106" s="77"/>
      <c r="D106" s="64"/>
      <c r="E106" s="138"/>
      <c r="F106" s="76"/>
      <c r="G106" s="76"/>
      <c r="H106" s="76"/>
      <c r="I106" s="138"/>
      <c r="J106" s="76"/>
      <c r="K106" s="76"/>
    </row>
    <row r="107" spans="1:11" s="63" customFormat="1" ht="8.1" customHeight="1">
      <c r="A107" s="83"/>
      <c r="B107" s="83"/>
      <c r="C107" s="167"/>
      <c r="E107" s="138"/>
      <c r="F107" s="76"/>
      <c r="G107" s="76"/>
      <c r="H107" s="76"/>
      <c r="I107" s="138"/>
      <c r="J107" s="76"/>
      <c r="K107" s="76"/>
    </row>
    <row r="108" spans="1:11" ht="20.100000000000001" customHeight="1">
      <c r="A108" s="91" t="s">
        <v>170</v>
      </c>
      <c r="E108" s="143"/>
      <c r="F108" s="90"/>
      <c r="G108" s="90"/>
      <c r="H108" s="90"/>
      <c r="I108" s="138"/>
      <c r="K108" s="90"/>
    </row>
    <row r="109" spans="1:11" ht="20.100000000000001" customHeight="1">
      <c r="A109" s="91"/>
      <c r="B109" s="64" t="s">
        <v>172</v>
      </c>
      <c r="E109" s="143"/>
      <c r="F109" s="90"/>
      <c r="G109" s="90"/>
      <c r="H109" s="90"/>
      <c r="I109" s="138"/>
      <c r="K109" s="90"/>
    </row>
    <row r="110" spans="1:11" ht="20.100000000000001" customHeight="1">
      <c r="A110" s="91"/>
      <c r="B110" s="64" t="s">
        <v>171</v>
      </c>
      <c r="C110" s="170">
        <v>12</v>
      </c>
      <c r="E110" s="143">
        <v>0</v>
      </c>
      <c r="F110" s="90"/>
      <c r="G110" s="90">
        <v>0</v>
      </c>
      <c r="H110" s="90"/>
      <c r="I110" s="138">
        <v>13740367</v>
      </c>
      <c r="J110" s="76"/>
      <c r="K110" s="90">
        <v>0</v>
      </c>
    </row>
    <row r="111" spans="1:11" ht="20.100000000000001" customHeight="1">
      <c r="A111" s="91" t="s">
        <v>224</v>
      </c>
      <c r="B111" s="308"/>
      <c r="C111" s="170"/>
      <c r="E111" s="143"/>
      <c r="F111" s="90"/>
      <c r="G111" s="90"/>
      <c r="H111" s="90"/>
      <c r="I111" s="138"/>
      <c r="J111" s="76"/>
      <c r="K111" s="90"/>
    </row>
    <row r="112" spans="1:11" s="63" customFormat="1" ht="17.100000000000001" customHeight="1">
      <c r="A112" s="237"/>
      <c r="B112" s="73" t="s">
        <v>225</v>
      </c>
      <c r="C112" s="170">
        <v>12</v>
      </c>
      <c r="D112" s="64"/>
      <c r="E112" s="143">
        <v>0</v>
      </c>
      <c r="F112" s="90"/>
      <c r="G112" s="90">
        <v>0</v>
      </c>
      <c r="H112" s="90"/>
      <c r="I112" s="138">
        <v>-18413844</v>
      </c>
      <c r="J112" s="288"/>
      <c r="K112" s="90">
        <v>0</v>
      </c>
    </row>
    <row r="113" spans="1:11" ht="20.100000000000001" customHeight="1">
      <c r="A113" s="91" t="s">
        <v>190</v>
      </c>
      <c r="C113" s="170"/>
      <c r="E113" s="251">
        <v>0</v>
      </c>
      <c r="F113" s="281"/>
      <c r="G113" s="242">
        <v>67126009</v>
      </c>
      <c r="H113" s="281"/>
      <c r="I113" s="251">
        <v>0</v>
      </c>
      <c r="J113" s="281"/>
      <c r="K113" s="242">
        <v>32565208</v>
      </c>
    </row>
    <row r="114" spans="1:11" ht="20.100000000000001" customHeight="1">
      <c r="A114" s="77" t="s">
        <v>217</v>
      </c>
      <c r="C114" s="170"/>
      <c r="E114" s="251">
        <v>-2359700</v>
      </c>
      <c r="F114" s="281"/>
      <c r="G114" s="242">
        <v>76042</v>
      </c>
      <c r="H114" s="281"/>
      <c r="I114" s="251">
        <v>-2077525</v>
      </c>
      <c r="J114" s="281"/>
      <c r="K114" s="242">
        <v>1327003</v>
      </c>
    </row>
    <row r="115" spans="1:11" ht="20.100000000000001" customHeight="1">
      <c r="A115" s="91" t="s">
        <v>219</v>
      </c>
      <c r="C115" s="170"/>
      <c r="E115" s="143">
        <v>0</v>
      </c>
      <c r="F115" s="90"/>
      <c r="G115" s="90">
        <v>0</v>
      </c>
      <c r="H115" s="90"/>
      <c r="I115" s="138">
        <v>0</v>
      </c>
      <c r="J115" s="90"/>
      <c r="K115" s="90">
        <v>5192185</v>
      </c>
    </row>
    <row r="116" spans="1:11" ht="20.100000000000001" customHeight="1">
      <c r="A116" s="91" t="s">
        <v>163</v>
      </c>
      <c r="C116" s="170"/>
      <c r="E116" s="143"/>
      <c r="F116" s="90"/>
      <c r="G116" s="90"/>
      <c r="H116" s="90"/>
      <c r="I116" s="138"/>
    </row>
    <row r="117" spans="1:11" ht="20.100000000000001" customHeight="1">
      <c r="A117" s="91"/>
      <c r="B117" s="64" t="s">
        <v>164</v>
      </c>
      <c r="C117" s="170" t="s">
        <v>153</v>
      </c>
      <c r="E117" s="143">
        <v>519094898</v>
      </c>
      <c r="F117" s="90"/>
      <c r="G117" s="90">
        <v>0</v>
      </c>
      <c r="H117" s="90"/>
      <c r="I117" s="138">
        <v>125726658</v>
      </c>
      <c r="J117" s="76"/>
      <c r="K117" s="90">
        <v>0</v>
      </c>
    </row>
    <row r="118" spans="1:11" ht="20.100000000000001" customHeight="1">
      <c r="A118" s="91" t="s">
        <v>209</v>
      </c>
      <c r="C118" s="170">
        <v>15</v>
      </c>
      <c r="E118" s="143">
        <v>281557667</v>
      </c>
      <c r="F118" s="90"/>
      <c r="G118" s="90">
        <v>0</v>
      </c>
      <c r="H118" s="90"/>
      <c r="I118" s="138">
        <v>125781228</v>
      </c>
      <c r="J118" s="76"/>
      <c r="K118" s="90">
        <v>0</v>
      </c>
    </row>
    <row r="119" spans="1:11" ht="20.100000000000001" customHeight="1">
      <c r="A119" s="91" t="s">
        <v>221</v>
      </c>
      <c r="C119" s="170"/>
      <c r="E119" s="143"/>
      <c r="F119" s="90"/>
      <c r="G119" s="90"/>
      <c r="H119" s="90"/>
      <c r="I119" s="138"/>
      <c r="J119" s="76"/>
      <c r="K119" s="90"/>
    </row>
    <row r="120" spans="1:11" ht="20.100000000000001" customHeight="1">
      <c r="B120" s="64" t="s">
        <v>169</v>
      </c>
      <c r="C120" s="170">
        <v>15</v>
      </c>
      <c r="E120" s="143">
        <v>-4782825</v>
      </c>
      <c r="F120" s="90"/>
      <c r="G120" s="90">
        <v>0</v>
      </c>
      <c r="H120" s="90"/>
      <c r="I120" s="138">
        <v>-3068498</v>
      </c>
      <c r="J120" s="76"/>
      <c r="K120" s="90">
        <v>0</v>
      </c>
    </row>
    <row r="121" spans="1:11" ht="20.100000000000001" customHeight="1">
      <c r="A121" s="91" t="s">
        <v>220</v>
      </c>
      <c r="C121" s="170">
        <v>15</v>
      </c>
      <c r="E121" s="138">
        <v>-35168</v>
      </c>
      <c r="F121" s="90"/>
      <c r="G121" s="90">
        <v>0</v>
      </c>
      <c r="H121" s="90"/>
      <c r="I121" s="138">
        <v>-35168</v>
      </c>
      <c r="J121" s="76"/>
      <c r="K121" s="90">
        <v>0</v>
      </c>
    </row>
    <row r="122" spans="1:11" ht="20.100000000000001" customHeight="1">
      <c r="A122" s="77" t="s">
        <v>218</v>
      </c>
      <c r="C122" s="170"/>
      <c r="E122" s="251">
        <v>300000</v>
      </c>
      <c r="F122" s="281"/>
      <c r="G122" s="242">
        <v>64041</v>
      </c>
      <c r="H122" s="281"/>
      <c r="I122" s="251">
        <v>300000</v>
      </c>
      <c r="J122" s="281"/>
      <c r="K122" s="242">
        <v>0</v>
      </c>
    </row>
    <row r="123" spans="1:11" ht="20.100000000000001" customHeight="1">
      <c r="A123" s="91" t="s">
        <v>162</v>
      </c>
      <c r="C123" s="170"/>
      <c r="E123" s="143">
        <v>0</v>
      </c>
      <c r="F123" s="90"/>
      <c r="G123" s="90">
        <v>0</v>
      </c>
      <c r="H123" s="90"/>
      <c r="I123" s="138">
        <v>-155218</v>
      </c>
      <c r="J123" s="76"/>
      <c r="K123" s="90">
        <v>0</v>
      </c>
    </row>
    <row r="124" spans="1:11" s="63" customFormat="1" ht="20.100000000000001" customHeight="1">
      <c r="A124" s="237"/>
      <c r="B124" s="73"/>
      <c r="C124" s="170"/>
      <c r="D124" s="64"/>
      <c r="E124" s="90"/>
      <c r="F124" s="90"/>
      <c r="G124" s="90"/>
      <c r="H124" s="90"/>
      <c r="I124" s="90"/>
      <c r="J124" s="288"/>
      <c r="K124" s="90"/>
    </row>
    <row r="125" spans="1:11" s="63" customFormat="1" ht="20.100000000000001" customHeight="1">
      <c r="A125" s="237"/>
      <c r="B125" s="73"/>
      <c r="C125" s="170"/>
      <c r="D125" s="64"/>
      <c r="E125" s="90"/>
      <c r="F125" s="90"/>
      <c r="G125" s="90"/>
      <c r="H125" s="90"/>
      <c r="I125" s="90"/>
      <c r="J125" s="288"/>
      <c r="K125" s="90"/>
    </row>
    <row r="126" spans="1:11" s="63" customFormat="1" ht="20.100000000000001" customHeight="1">
      <c r="A126" s="237"/>
      <c r="B126" s="73"/>
      <c r="C126" s="170"/>
      <c r="D126" s="64"/>
      <c r="E126" s="90"/>
      <c r="F126" s="90"/>
      <c r="G126" s="90"/>
      <c r="H126" s="90"/>
      <c r="I126" s="90"/>
      <c r="J126" s="288"/>
      <c r="K126" s="90"/>
    </row>
    <row r="127" spans="1:11" s="63" customFormat="1" ht="20.100000000000001" customHeight="1">
      <c r="A127" s="237"/>
      <c r="B127" s="73"/>
      <c r="C127" s="170"/>
      <c r="D127" s="64"/>
      <c r="E127" s="90"/>
      <c r="F127" s="90"/>
      <c r="G127" s="90"/>
      <c r="H127" s="90"/>
      <c r="I127" s="90"/>
      <c r="J127" s="288"/>
      <c r="K127" s="90"/>
    </row>
    <row r="128" spans="1:11" s="63" customFormat="1" ht="20.100000000000001" customHeight="1">
      <c r="A128" s="237"/>
      <c r="B128" s="73"/>
      <c r="C128" s="170"/>
      <c r="D128" s="64"/>
      <c r="E128" s="90"/>
      <c r="F128" s="90"/>
      <c r="G128" s="90"/>
      <c r="H128" s="90"/>
      <c r="I128" s="90"/>
      <c r="J128" s="288"/>
      <c r="K128" s="90"/>
    </row>
    <row r="129" spans="1:11" s="63" customFormat="1" ht="20.100000000000001" customHeight="1">
      <c r="A129" s="237"/>
      <c r="B129" s="73"/>
      <c r="C129" s="170"/>
      <c r="D129" s="64"/>
      <c r="E129" s="90"/>
      <c r="F129" s="90"/>
      <c r="G129" s="90"/>
      <c r="H129" s="90"/>
      <c r="I129" s="90"/>
      <c r="J129" s="288"/>
      <c r="K129" s="90"/>
    </row>
    <row r="130" spans="1:11" s="63" customFormat="1" ht="20.100000000000001" customHeight="1">
      <c r="A130" s="237"/>
      <c r="B130" s="73"/>
      <c r="C130" s="170"/>
      <c r="D130" s="64"/>
      <c r="E130" s="90"/>
      <c r="F130" s="90"/>
      <c r="G130" s="90"/>
      <c r="H130" s="90"/>
      <c r="I130" s="90"/>
      <c r="J130" s="288"/>
      <c r="K130" s="90"/>
    </row>
    <row r="131" spans="1:11" s="63" customFormat="1" ht="6.75" customHeight="1">
      <c r="A131" s="237"/>
      <c r="B131" s="73"/>
      <c r="C131" s="170"/>
      <c r="D131" s="170"/>
      <c r="E131" s="90"/>
      <c r="F131" s="90"/>
      <c r="G131" s="90"/>
      <c r="H131" s="90"/>
      <c r="I131" s="90"/>
      <c r="J131" s="170"/>
      <c r="K131" s="170"/>
    </row>
    <row r="132" spans="1:11" s="48" customFormat="1" ht="21.95" customHeight="1">
      <c r="A132" s="78" t="str">
        <f>'T2-4'!A47</f>
        <v>หมายเหตุประกอบข้อมูลทางการเงินเป็นส่วนหนึ่งของข้อมูลทางการเงินระหว่างกาลนี้</v>
      </c>
      <c r="B132" s="42"/>
      <c r="C132" s="42"/>
      <c r="D132" s="42"/>
      <c r="E132" s="127"/>
      <c r="F132" s="127"/>
      <c r="G132" s="127"/>
      <c r="H132" s="127"/>
      <c r="I132" s="127"/>
      <c r="J132" s="127"/>
      <c r="K132" s="127"/>
    </row>
  </sheetData>
  <mergeCells count="6">
    <mergeCell ref="E5:G5"/>
    <mergeCell ref="I5:K5"/>
    <mergeCell ref="E53:G53"/>
    <mergeCell ref="I53:K53"/>
    <mergeCell ref="E93:G93"/>
    <mergeCell ref="I93:K93"/>
  </mergeCells>
  <pageMargins left="0.8" right="0.5" top="0.5" bottom="0.6" header="0.49" footer="0.4"/>
  <pageSetup paperSize="9" scale="95" firstPageNumber="11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2" manualBreakCount="2">
    <brk id="48" max="16383" man="1"/>
    <brk id="8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T2-4</vt:lpstr>
      <vt:lpstr>T5-6 (3M)</vt:lpstr>
      <vt:lpstr>T 7-8 (6M)</vt:lpstr>
      <vt:lpstr>T9</vt:lpstr>
      <vt:lpstr>T10</vt:lpstr>
      <vt:lpstr>T11-13</vt:lpstr>
      <vt:lpstr>'T10'!_Toc249339136</vt:lpstr>
      <vt:lpstr>'T10'!_Toc249339139</vt:lpstr>
      <vt:lpstr>'T10'!Print_Area</vt:lpstr>
      <vt:lpstr>'T11-13'!Print_Area</vt:lpstr>
      <vt:lpstr>'T2-4'!Print_Area</vt:lpstr>
      <vt:lpstr>'T5-6 (3M)'!Print_Area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Duangporn Pongvitayakorn</cp:lastModifiedBy>
  <cp:lastPrinted>2020-08-13T08:15:56Z</cp:lastPrinted>
  <dcterms:created xsi:type="dcterms:W3CDTF">2016-05-25T05:54:52Z</dcterms:created>
  <dcterms:modified xsi:type="dcterms:W3CDTF">2020-08-13T08:15:58Z</dcterms:modified>
</cp:coreProperties>
</file>