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M:\ABAS-Listed\R&amp;B Food Supply Public Company Limited\R&amp;B Food Supply_Mar2021 (Q1)\"/>
    </mc:Choice>
  </mc:AlternateContent>
  <xr:revisionPtr revIDLastSave="0" documentId="13_ncr:1_{430575D6-80ED-4DC9-93C3-6147FC33A687}" xr6:coauthVersionLast="45" xr6:coauthVersionMax="45" xr10:uidLastSave="{00000000-0000-0000-0000-000000000000}"/>
  <bookViews>
    <workbookView xWindow="-120" yWindow="-120" windowWidth="21840" windowHeight="13140" tabRatio="666" activeTab="4" xr2:uid="{00000000-000D-0000-FFFF-FFFF00000000}"/>
  </bookViews>
  <sheets>
    <sheet name="T2-4" sheetId="16" r:id="rId1"/>
    <sheet name="T5-6" sheetId="9" r:id="rId2"/>
    <sheet name="T7" sheetId="11" r:id="rId3"/>
    <sheet name="T8" sheetId="12" r:id="rId4"/>
    <sheet name="T9-10" sheetId="7" r:id="rId5"/>
  </sheets>
  <definedNames>
    <definedName name="_______a1" localSheetId="0">{"'Sheet1'!$L$16"}</definedName>
    <definedName name="_______a1">{"'Sheet1'!$L$16"}</definedName>
    <definedName name="______a1" localSheetId="0">{"'Sheet1'!$L$16"}</definedName>
    <definedName name="______a1">{"'Sheet1'!$L$16"}</definedName>
    <definedName name="_____a1" localSheetId="0">{"'Sheet1'!$L$16"}</definedName>
    <definedName name="_____a1">{"'Sheet1'!$L$16"}</definedName>
    <definedName name="__IntlFixup">TRUE</definedName>
    <definedName name="_K306" localSheetId="0">{"'Eng (page2)'!$A$1:$D$52"}</definedName>
    <definedName name="_K306">{"'Eng (page2)'!$A$1:$D$52"}</definedName>
    <definedName name="_Order1">255</definedName>
    <definedName name="_Order2">0</definedName>
    <definedName name="_Regression_Int">1</definedName>
    <definedName name="_Toc249339136" localSheetId="3">'T8'!$M$7</definedName>
    <definedName name="_Toc249339139" localSheetId="3">'T8'!$O$8</definedName>
    <definedName name="abcde" localSheetId="0">BlankMacro1</definedName>
    <definedName name="abcde">BlankMacro1</definedName>
    <definedName name="AccessDatabase">"F:\@Job\Job Bonus.mdb"</definedName>
    <definedName name="arhred" localSheetId="0">BlankMacro1</definedName>
    <definedName name="arhred">BlankMacro1</definedName>
    <definedName name="ART_COLOUR_DESIGN_CO_.LTD.">"ART COLOUR DESIGN CO.,LTD."</definedName>
    <definedName name="AS2DocOpenMode">"AS2DocumentEdit"</definedName>
    <definedName name="AS2ReportLS">1</definedName>
    <definedName name="AS2SyncStepLS">0</definedName>
    <definedName name="AS2VersionLS">300</definedName>
    <definedName name="asd">1</definedName>
    <definedName name="BB" localSheetId="0">{"'Eng (page2)'!$A$1:$D$52"}</definedName>
    <definedName name="BB">{"'Eng (page2)'!$A$1:$D$52"}</definedName>
    <definedName name="BG_Del">15</definedName>
    <definedName name="BG_Ins">4</definedName>
    <definedName name="BG_Mod">6</definedName>
    <definedName name="Bol">"AFEGNL5D2O7OZHEWOTMOAX1I0"</definedName>
    <definedName name="BuiltIn_Database___0">"$"</definedName>
    <definedName name="BuiltIn_Database___1">"$"</definedName>
    <definedName name="BuiltIn_Database___2">"$"</definedName>
    <definedName name="csDesignMode">1</definedName>
    <definedName name="de" localSheetId="0">BlankMacro1</definedName>
    <definedName name="de">BlankMacro1</definedName>
    <definedName name="Document_array" localSheetId="0">{"bT5.xls","Sheet1"}</definedName>
    <definedName name="Document_array">{"bT5.xls","Sheet1"}</definedName>
    <definedName name="EV__EVCOM_OPTIONS__">8</definedName>
    <definedName name="EV__EXPOPTIONS__">0</definedName>
    <definedName name="EV__LASTREFTIME__">38301.6638078704</definedName>
    <definedName name="EV__MAXEXPCOLS__">100</definedName>
    <definedName name="EV__MAXEXPROWS__">1000</definedName>
    <definedName name="EV__MEMORYCVW__">0</definedName>
    <definedName name="EV__WBEVMODE__">0</definedName>
    <definedName name="EV__WBREFOPTIONS__">134217732</definedName>
    <definedName name="EV__WBVERSION__">0</definedName>
    <definedName name="ExactAddinReports">1</definedName>
    <definedName name="FYMonthNo" localSheetId="0">IF(FYMonthStart="JAN",1,IF(FYMonthStart="FEB",2,IF(FYMonthStart="MAR",3,IF(FYMonthStart="APR",4,IF(FYMonthStart="MAY",5,IF(FYMonthStart="JUN",6,IF(FYMonthStart="JUL",7,IF(FYMonthStart="AUG",8,IF(FYMonthStart="SEP",9,IF(FYMonthStart="OCT",10,IF(FYMonthStart="NOV",11,12)))))))))))</definedName>
    <definedName name="FYMonthNo">IF(FYMonthStart="JAN",1,IF(FYMonthStart="FEB",2,IF(FYMonthStart="MAR",3,IF(FYMonthStart="APR",4,IF(FYMonthStart="MAY",5,IF(FYMonthStart="JUN",6,IF(FYMonthStart="JUL",7,IF(FYMonthStart="AUG",8,IF(FYMonthStart="SEP",9,IF(FYMonthStart="OCT",10,IF(FYMonthStart="NOV",11,12)))))))))))</definedName>
    <definedName name="HTML" localSheetId="0">{"'Eng (page2)'!$A$1:$D$52"}</definedName>
    <definedName name="HTML">{"'Eng (page2)'!$A$1:$D$52"}</definedName>
    <definedName name="HTML_CodePage">874</definedName>
    <definedName name="HTML_Control" localSheetId="0">{"'Eng (page2)'!$A$1:$D$52"}</definedName>
    <definedName name="HTML_Control">{"'Eng (page2)'!$A$1:$D$52"}</definedName>
    <definedName name="HTML_Description">""</definedName>
    <definedName name="HTML_Email">""</definedName>
    <definedName name="HTML_Header">"Foreign Exchange Rates (Page 2)"</definedName>
    <definedName name="HTML_LastUpdate">"5/6/00"</definedName>
    <definedName name="HTML_LineAfter">FALSE</definedName>
    <definedName name="HTML_LineBefore">FALSE</definedName>
    <definedName name="HTML_Name">"Banking Department, Bank of Thailand Tel.(662) 283-5454"</definedName>
    <definedName name="HTML_OBDlg2">TRUE</definedName>
    <definedName name="HTML_OBDlg3">TRUE</definedName>
    <definedName name="HTML_OBDlg4">TRUE</definedName>
    <definedName name="HTML_OS">0</definedName>
    <definedName name="HTML_PathFile">"c:\fer2.html"</definedName>
    <definedName name="HTML_PathTemplate">"\\Der2\vol1\DATABANK\DOWNLOAD\HEAD6-1.HTM"</definedName>
    <definedName name="HTML_Title">""</definedName>
    <definedName name="If_idle_mult">20</definedName>
    <definedName name="If_used_mult">10</definedName>
    <definedName name="jfalsjfs" localSheetId="0">BlankMacro1</definedName>
    <definedName name="jfalsjfs">BlankMacro1</definedName>
    <definedName name="Last_Row" localSheetId="0">IF('T2-4'!Values_Entered,Header_Row+'T2-4'!Number_of_Payments,Header_Row)</definedName>
    <definedName name="Last_Row" localSheetId="1">IF('T5-6'!Values_Entered,'T5-6'!Header_Row+'T5-6'!Number_of_Payments,'T5-6'!Header_Row)</definedName>
    <definedName name="Last_Row" localSheetId="3">IF('T8'!Values_Entered,'T8'!Header_Row+'T8'!Number_of_Payments,'T8'!Header_Row)</definedName>
    <definedName name="Last_Row">IF(Values_Entered,Header_Row+Number_of_Payments,Header_Row)</definedName>
    <definedName name="mio">1000000</definedName>
    <definedName name="NEOMAT_CO._LTD.">"NEOMAT CO.,LTD."</definedName>
    <definedName name="Number_of_Payments" localSheetId="0">MATCH(0.01,End_Bal,-1)+1</definedName>
    <definedName name="Number_of_Payments" localSheetId="1">MATCH(0.01,'T5-6'!End_Bal,-1)+1</definedName>
    <definedName name="Number_of_Payments" localSheetId="3">MATCH(0.01,'T8'!End_Bal,-1)+1</definedName>
    <definedName name="Number_of_Payments">MATCH(0.01,End_Bal,-1)+1</definedName>
    <definedName name="NvsASD">"V1997-09-27"</definedName>
    <definedName name="NvsAutoDrillOk">"VN"</definedName>
    <definedName name="NvsElapsedTime">0.000334374999511056</definedName>
    <definedName name="NvsEndTime">35768.721602662</definedName>
    <definedName name="NvsInstSpec">"%,FBUSINESS_UNIT,TBSLA,NVXXAAA"</definedName>
    <definedName name="NvsLayoutType">"M2"</definedName>
    <definedName name="NvsNplSpec">"%,X,RNT.ACCOUNT.,CZF.."</definedName>
    <definedName name="NvsPanelEffdt">"V1997-06-28"</definedName>
    <definedName name="NvsPanelSetid">"VGECS"</definedName>
    <definedName name="NvsReqBU">"VADMBBB"</definedName>
    <definedName name="NvsReqBUOnly">"VN"</definedName>
    <definedName name="NvsTransLed">"VN"</definedName>
    <definedName name="NvsTreeASD">"V1997-09-27"</definedName>
    <definedName name="NvsValTbl.ACCOUNT">"GL_ACCOUNT_TBL"</definedName>
    <definedName name="NvsValTbl.BUSINESS_UNIT">"BUS_UNIT_TBL_GL"</definedName>
    <definedName name="NvsValTbl.LEGAL_ENTITY">"LEGAL_ENT_TBL"</definedName>
    <definedName name="Payment_Date" localSheetId="0">DATE(YEAR(Loan_Start),MONTH(Loan_Start)+Payment_Number,DAY(Loan_Start))</definedName>
    <definedName name="Payment_Date" localSheetId="1">DATE(YEAR('T5-6'!Loan_Start),MONTH('T5-6'!Loan_Start)+Payment_Number,DAY('T5-6'!Loan_Start))</definedName>
    <definedName name="Payment_Date" localSheetId="3">DATE(YEAR('T8'!Loan_Start),MONTH('T8'!Loan_Start)+Payment_Number,DAY('T8'!Loan_Start))</definedName>
    <definedName name="Payment_Date">DATE(YEAR(Loan_Start),MONTH(Loan_Start)+Payment_Number,DAY(Loan_Start))</definedName>
    <definedName name="pi">3.14159265</definedName>
    <definedName name="pird">3.14159265/180</definedName>
    <definedName name="_xlnm.Print_Area" localSheetId="0">'T2-4'!$A$1:$M$129</definedName>
    <definedName name="_xlnm.Print_Area" localSheetId="1">'T5-6'!$A$1:$M$87</definedName>
    <definedName name="_xlnm.Print_Area" localSheetId="2">'T7'!$A$1:$W$29</definedName>
    <definedName name="_xlnm.Print_Area" localSheetId="3">'T8'!$A$1:$O$27</definedName>
    <definedName name="_xlnm.Print_Area" localSheetId="4">'T9-10'!$A$1:$K$98</definedName>
    <definedName name="Print_Area_Reset" localSheetId="0">OFFSET(Full_Print,0,0,'T2-4'!Last_Row)</definedName>
    <definedName name="Print_Area_Reset" localSheetId="1">OFFSET('T5-6'!Full_Print,0,0,'T5-6'!Last_Row)</definedName>
    <definedName name="Print_Area_Reset" localSheetId="3">OFFSET('T8'!Full_Print,0,0,'T8'!Last_Row)</definedName>
    <definedName name="Print_Area_Reset">OFFSET(Full_Print,0,0,Last_Row)</definedName>
    <definedName name="Rate1">5000</definedName>
    <definedName name="Revenue">"AFEGNL5D2O7OZHEWOTMOAX1I0"</definedName>
    <definedName name="rmcAccount">6310</definedName>
    <definedName name="rmcFrequency">"YTD"</definedName>
    <definedName name="rmcName">1075</definedName>
    <definedName name="RMCOptions">"*100000000000000"</definedName>
    <definedName name="rmcPeriod">9709</definedName>
    <definedName name="S.PACK___PRINT_PUBLIC_COMPANY_LIMITED">"S.PACK PRINT PUBLIC COMPANY LIMITED"</definedName>
    <definedName name="SAP">"AFEGNL5D2O7OZHEWOTMOAX1I0"</definedName>
    <definedName name="SAPBEXrevision">49</definedName>
    <definedName name="SAPBEXsysID">"BW3"</definedName>
    <definedName name="SAPBEXwbID">"3JOIIG7N71U5STPZMFF6JBW4F"</definedName>
    <definedName name="SCHEDULE_10_K_15">"print title"</definedName>
    <definedName name="sdgh">1</definedName>
    <definedName name="sta">0.1</definedName>
    <definedName name="TableName">"Dummy"</definedName>
    <definedName name="TextRefCopyRangeCount">1</definedName>
    <definedName name="Tolerance">0.0025</definedName>
    <definedName name="tooling" localSheetId="0">BlankMacro1</definedName>
    <definedName name="tooling">BlankMacro1</definedName>
    <definedName name="Tooling1" localSheetId="0">BlankMacro1</definedName>
    <definedName name="Tooling1">BlankMacro1</definedName>
    <definedName name="Total_Payment" localSheetId="0">Scheduled_Payment+Extra_Payment</definedName>
    <definedName name="Total_Payment" localSheetId="1">Scheduled_Payment+Extra_Payment</definedName>
    <definedName name="Total_Payment" localSheetId="3">Scheduled_Payment+Extra_Payment</definedName>
    <definedName name="Total_Payment">Scheduled_Payment+Extra_Payment</definedName>
    <definedName name="UNI_FILT_OFFSPEC">2</definedName>
    <definedName name="UNI_FILT_ONSPEC">1</definedName>
    <definedName name="UNI_NOTHING">0</definedName>
    <definedName name="UNI_PRES_FILTER">1</definedName>
    <definedName name="UNI_PRES_HEADINGS">16</definedName>
    <definedName name="UNI_PRES_INVERT">2</definedName>
    <definedName name="UNI_PRES_MATRIX">4</definedName>
    <definedName name="UNI_PRES_MERGED">8</definedName>
    <definedName name="UNI_PRES_OUTLIERS">32</definedName>
    <definedName name="UNI_RET_ATTRIB">64</definedName>
    <definedName name="UNI_RET_CONF">32</definedName>
    <definedName name="UNI_RET_DESC">4</definedName>
    <definedName name="UNI_RET_EQUIP">1</definedName>
    <definedName name="UNI_RET_OFFSPEC">512</definedName>
    <definedName name="UNI_RET_ONSPEC">256</definedName>
    <definedName name="UNI_RET_PROP">32</definedName>
    <definedName name="UNI_RET_PROPDESC">64</definedName>
    <definedName name="UNI_RET_SMPLPNT">4</definedName>
    <definedName name="UNI_RET_SPECMAX">2048</definedName>
    <definedName name="UNI_RET_SPECMIN">1024</definedName>
    <definedName name="UNI_RET_TAG">1</definedName>
    <definedName name="UNI_RET_TESTTIME">128</definedName>
    <definedName name="UNI_RET_TIME">8</definedName>
    <definedName name="UNI_RET_UNIT">2</definedName>
    <definedName name="UNI_RET_VALUE">16</definedName>
    <definedName name="VAÄT_LIEÄU">"nhandongia"</definedName>
    <definedName name="Values_Entered" localSheetId="0">IF(Loan_Amount*Interest_Rate*Loan_Years*Loan_Start&gt;0,1,0)</definedName>
    <definedName name="Values_Entered" localSheetId="1">IF('T5-6'!Loan_Amount*'T5-6'!Interest_Rate*'T5-6'!Loan_Years*'T5-6'!Loan_Start&gt;0,1,0)</definedName>
    <definedName name="Values_Entered" localSheetId="3">IF('T8'!Loan_Amount*'T8'!Interest_Rate*'T8'!Loan_Years*'T8'!Loan_Start&gt;0,1,0)</definedName>
    <definedName name="Values_Entered">IF(Loan_Amount*Interest_Rate*Loan_Years*Loan_Start&gt;0,1,0)</definedName>
    <definedName name="vehicle" localSheetId="0">BlankMacro1</definedName>
    <definedName name="vehicle">BlankMacro1</definedName>
    <definedName name="what_man" localSheetId="0">{"'Eng (page2)'!$A$1:$D$52"}</definedName>
    <definedName name="what_man">{"'Eng (page2)'!$A$1:$D$52"}</definedName>
    <definedName name="x" localSheetId="0">{"'Eng (page2)'!$A$1:$D$52"}</definedName>
    <definedName name="x">{"'Eng (page2)'!$A$1:$D$52"}</definedName>
    <definedName name="XRefColumnsCount">1</definedName>
    <definedName name="XRefCopyRangeCount">1</definedName>
    <definedName name="XRefPasteRangeCount">1</definedName>
    <definedName name="xs" localSheetId="0">BlankMacro1</definedName>
    <definedName name="xs">BlankMacro1</definedName>
    <definedName name="xxxCLabel1.1.Displacement">-1</definedName>
    <definedName name="xxxCLabel1.1.Label">"09	September"</definedName>
    <definedName name="xxxCLabel1.1.Prompt">1</definedName>
    <definedName name="xxxCLabel2.1.Displacement">0</definedName>
    <definedName name="xxxCLabel2.1.Label">"09	September"</definedName>
    <definedName name="xxxCLabel2.1.Prompt">1</definedName>
    <definedName name="xxxCLabel3.1.Displacement">0</definedName>
    <definedName name="xxxCLabel3.1.Label">"09	September"</definedName>
    <definedName name="xxxCLabel3.1.Prompt">1</definedName>
    <definedName name="xxxCLabel4.1.Displacement">0</definedName>
    <definedName name="xxxCLabel4.1.Label">"09	September"</definedName>
    <definedName name="xxxCLabel4.1.Prompt">1</definedName>
    <definedName name="xxxColHeader1bx">0</definedName>
    <definedName name="xxxColHeader1by">11</definedName>
    <definedName name="xxxColHeader1ex">0</definedName>
    <definedName name="xxxColHeader1ey">11</definedName>
    <definedName name="xxxColHeader2bx">5</definedName>
    <definedName name="xxxColHeader2by">11</definedName>
    <definedName name="xxxColHeader2ex">5</definedName>
    <definedName name="xxxColHeader2ey">11</definedName>
    <definedName name="xxxColHeader3bx">12</definedName>
    <definedName name="xxxColHeader3by">11</definedName>
    <definedName name="xxxColHeader3ex">12</definedName>
    <definedName name="xxxColHeader3ey">11</definedName>
    <definedName name="xxxColHeader4bx">20</definedName>
    <definedName name="xxxColHeader4by">11</definedName>
    <definedName name="xxxColHeader4ex">20</definedName>
    <definedName name="xxxColHeader4ey">11</definedName>
    <definedName name="xxxColLabels1bx">1</definedName>
    <definedName name="xxxColLabels1by">11</definedName>
    <definedName name="xxxColLabels1ex">1</definedName>
    <definedName name="xxxColLabels1ey">11</definedName>
    <definedName name="xxxColLabels2bx">6</definedName>
    <definedName name="xxxColLabels2by">11</definedName>
    <definedName name="xxxColLabels2ex">6</definedName>
    <definedName name="xxxColLabels2ey">11</definedName>
    <definedName name="xxxColLabels3bx">13</definedName>
    <definedName name="xxxColLabels3by">11</definedName>
    <definedName name="xxxColLabels3ex">13</definedName>
    <definedName name="xxxColLabels3ey">11</definedName>
    <definedName name="xxxColLabels4bx">21</definedName>
    <definedName name="xxxColLabels4by">11</definedName>
    <definedName name="xxxColLabels4ex">21</definedName>
    <definedName name="xxxColLabels4ey">11</definedName>
    <definedName name="xxxCommon1DimValue1.1">"'0002"</definedName>
    <definedName name="xxxCommon1DimValue1.2">"BALANCE SHEET - MAIN"</definedName>
    <definedName name="xxxCommon1DimValue2.1">"A"</definedName>
    <definedName name="xxxCommon1DimValue2.2">"ACTUAL"</definedName>
    <definedName name="xxxCommon1DimValue3.1">"'1151"</definedName>
    <definedName name="xxxCommon1DimValue3.2">"FW France S.A."</definedName>
    <definedName name="xxxCommon1DimValue4.1">"Periodic"</definedName>
    <definedName name="xxxCommon1DimValue4.2">"Periodic P&amp;L Accumulation"</definedName>
    <definedName name="xxxCommon1DimValue5.1">"'1999"</definedName>
    <definedName name="xxxCommon1DimValue5.2">1999</definedName>
    <definedName name="xxxCommon1DimValue6.1">"'0000"</definedName>
    <definedName name="xxxCommon1DimValue6.2">"Total"</definedName>
    <definedName name="xxxCommon1DimValue7.1">"Local"</definedName>
    <definedName name="xxxCommon1DimValue7.2">"Local Currency"</definedName>
    <definedName name="xxxCommon1DimValue8.1">"Net-of-Adjustments"</definedName>
    <definedName name="xxxCommon1DimValue8.2">"Net-of-Adjustments Datatype"</definedName>
    <definedName name="xxxCommon2DimValue1.1">"'0025"</definedName>
    <definedName name="xxxCommon2DimValue1.2">"FIXED ASSET  SUMMARY"</definedName>
    <definedName name="xxxCommon2DimValue2.1">"A"</definedName>
    <definedName name="xxxCommon2DimValue2.2">"ACTUAL"</definedName>
    <definedName name="xxxCommon2DimValue3.1">"'1151"</definedName>
    <definedName name="xxxCommon2DimValue3.2">"FW France S.A."</definedName>
    <definedName name="xxxCommon2DimValue4.1">"Periodic"</definedName>
    <definedName name="xxxCommon2DimValue4.2">"Periodic P&amp;L Accumulation"</definedName>
    <definedName name="xxxCommon2DimValue5.1">"'1999"</definedName>
    <definedName name="xxxCommon2DimValue5.2">1999</definedName>
    <definedName name="xxxCommon2DimValue6.1">"'0000"</definedName>
    <definedName name="xxxCommon2DimValue6.2">"Total"</definedName>
    <definedName name="xxxCommon2DimValue7.1">"Local"</definedName>
    <definedName name="xxxCommon2DimValue7.2">"Local Currency"</definedName>
    <definedName name="xxxCommon2DimValue8.1">"Net-of-Adjustments"</definedName>
    <definedName name="xxxCommon2DimValue8.2">"Net-of-Adjustments Datatype"</definedName>
    <definedName name="xxxCommon3DimValue1.1">"'0100"</definedName>
    <definedName name="xxxCommon3DimValue1.2">"MAIN EARNINGS &amp; RETAINED EARN. SCHEDULE"</definedName>
    <definedName name="xxxCommon3DimValue2.1">"A"</definedName>
    <definedName name="xxxCommon3DimValue2.2">"ACTUAL"</definedName>
    <definedName name="xxxCommon3DimValue3.1">"'1151"</definedName>
    <definedName name="xxxCommon3DimValue3.2">"FW France S.A."</definedName>
    <definedName name="xxxCommon3DimValue4.1">"Periodic"</definedName>
    <definedName name="xxxCommon3DimValue4.2">"Periodic P&amp;L Accumulation"</definedName>
    <definedName name="xxxCommon3DimValue5.1">"'1999"</definedName>
    <definedName name="xxxCommon3DimValue5.2">1999</definedName>
    <definedName name="xxxCommon3DimValue6.1">"'0000"</definedName>
    <definedName name="xxxCommon3DimValue6.2">"Total"</definedName>
    <definedName name="xxxCommon3DimValue7.1">"Local"</definedName>
    <definedName name="xxxCommon3DimValue7.2">"Local Currency"</definedName>
    <definedName name="xxxCommon3DimValue8.1">"Net-of-Adjustments"</definedName>
    <definedName name="xxxCommon3DimValue8.2">"Net-of-Adjustments Datatype"</definedName>
    <definedName name="xxxCommon4DimValue1.1">"'0201"</definedName>
    <definedName name="xxxCommon4DimValue1.2">"STATEMENT OF CASH FLOWS"</definedName>
    <definedName name="xxxCommon4DimValue2.1">"A"</definedName>
    <definedName name="xxxCommon4DimValue2.2">"ACTUAL"</definedName>
    <definedName name="xxxCommon4DimValue3.1">"'1151"</definedName>
    <definedName name="xxxCommon4DimValue3.2">"FW France S.A."</definedName>
    <definedName name="xxxCommon4DimValue4.1">"Periodic"</definedName>
    <definedName name="xxxCommon4DimValue4.2">"Periodic P&amp;L Accumulation"</definedName>
    <definedName name="xxxCommon4DimValue5.1">"'1999"</definedName>
    <definedName name="xxxCommon4DimValue5.2">1999</definedName>
    <definedName name="xxxCommon4DimValue6.1">"'0000"</definedName>
    <definedName name="xxxCommon4DimValue6.2">"Total"</definedName>
    <definedName name="xxxCommon4DimValue7.1">"Local"</definedName>
    <definedName name="xxxCommon4DimValue7.2">"Local Currency"</definedName>
    <definedName name="xxxCommon4DimValue8.1">"Net-of-Adjustments"</definedName>
    <definedName name="xxxCommon4DimValue8.2">"Net-of-Adjustments Datatype"</definedName>
    <definedName name="xxxCommonArea1bx">0</definedName>
    <definedName name="xxxCommonArea1by">2</definedName>
    <definedName name="xxxCommonArea1ex">2</definedName>
    <definedName name="xxxCommonArea1ey">9</definedName>
    <definedName name="xxxCommonArea2bx">5</definedName>
    <definedName name="xxxCommonArea2by">2</definedName>
    <definedName name="xxxCommonArea2ex">7</definedName>
    <definedName name="xxxCommonArea2ey">9</definedName>
    <definedName name="xxxCommonArea3bx">12</definedName>
    <definedName name="xxxCommonArea3by">2</definedName>
    <definedName name="xxxCommonArea3ex">14</definedName>
    <definedName name="xxxCommonArea3ey">9</definedName>
    <definedName name="xxxCommonArea4bx">20</definedName>
    <definedName name="xxxCommonArea4by">2</definedName>
    <definedName name="xxxCommonArea4ex">22</definedName>
    <definedName name="xxxCommonArea4ey">9</definedName>
    <definedName name="xxxDataBlock1bx">1</definedName>
    <definedName name="xxxDataBlock1by">15</definedName>
    <definedName name="xxxDataBlock1ex">1</definedName>
    <definedName name="xxxDataBlock1ey">62</definedName>
    <definedName name="xxxDataBlock2bx">6</definedName>
    <definedName name="xxxDataBlock2by">15</definedName>
    <definedName name="xxxDataBlock2ex">6</definedName>
    <definedName name="xxxDataBlock2ey">39</definedName>
    <definedName name="xxxDataBlock3bx">13</definedName>
    <definedName name="xxxDataBlock3by">15</definedName>
    <definedName name="xxxDataBlock3ex">13</definedName>
    <definedName name="xxxDataBlock3ey">92</definedName>
    <definedName name="xxxDataBlock4bx">21</definedName>
    <definedName name="xxxDataBlock4by">15</definedName>
    <definedName name="xxxDataBlock4ex">21</definedName>
    <definedName name="xxxDataBlock4ey">90</definedName>
    <definedName name="xxxDownfootCols1Count">0</definedName>
    <definedName name="xxxDownfootCols2Count">0</definedName>
    <definedName name="xxxDownfootCols3Count">0</definedName>
    <definedName name="xxxDownfootCols4Count">0</definedName>
    <definedName name="xxxDownfootRows1Count">8</definedName>
    <definedName name="xxxDownfootRows1Number0">25</definedName>
    <definedName name="xxxDownfootRows1Number1">28</definedName>
    <definedName name="xxxDownfootRows1Number2">36</definedName>
    <definedName name="xxxDownfootRows1Number3">45</definedName>
    <definedName name="xxxDownfootRows1Number4">54</definedName>
    <definedName name="xxxDownfootRows1Number5">60</definedName>
    <definedName name="xxxDownfootRows1Number6">61</definedName>
    <definedName name="xxxDownfootRows1Number7">62</definedName>
    <definedName name="xxxDownfootRows2Count">7</definedName>
    <definedName name="xxxDownfootRows2Number0">22</definedName>
    <definedName name="xxxDownfootRows2Number1">30</definedName>
    <definedName name="xxxDownfootRows2Number2">31</definedName>
    <definedName name="xxxDownfootRows2Number3">33</definedName>
    <definedName name="xxxDownfootRows2Number4">34</definedName>
    <definedName name="xxxDownfootRows2Number5">35</definedName>
    <definedName name="xxxDownfootRows2Number6">39</definedName>
    <definedName name="xxxDownfootRows3Count">18</definedName>
    <definedName name="xxxDownfootRows3Number0">18</definedName>
    <definedName name="xxxDownfootRows3Number1">22</definedName>
    <definedName name="xxxDownfootRows3Number10">43</definedName>
    <definedName name="xxxDownfootRows3Number11">49</definedName>
    <definedName name="xxxDownfootRows3Number12">51</definedName>
    <definedName name="xxxDownfootRows3Number13">53</definedName>
    <definedName name="xxxDownfootRows3Number14">58</definedName>
    <definedName name="xxxDownfootRows3Number15">62</definedName>
    <definedName name="xxxDownfootRows3Number16">77</definedName>
    <definedName name="xxxDownfootRows3Number17">92</definedName>
    <definedName name="xxxDownfootRows3Number2">23</definedName>
    <definedName name="xxxDownfootRows3Number3">27</definedName>
    <definedName name="xxxDownfootRows3Number4">28</definedName>
    <definedName name="xxxDownfootRows3Number5">34</definedName>
    <definedName name="xxxDownfootRows3Number6">36</definedName>
    <definedName name="xxxDownfootRows3Number7">37</definedName>
    <definedName name="xxxDownfootRows3Number8">39</definedName>
    <definedName name="xxxDownfootRows3Number9">40</definedName>
    <definedName name="xxxDownfootRows4Count">13</definedName>
    <definedName name="xxxDownfootRows4Number0">19</definedName>
    <definedName name="xxxDownfootRows4Number1">23</definedName>
    <definedName name="xxxDownfootRows4Number10">86</definedName>
    <definedName name="xxxDownfootRows4Number11">87</definedName>
    <definedName name="xxxDownfootRows4Number12">90</definedName>
    <definedName name="xxxDownfootRows4Number2">27</definedName>
    <definedName name="xxxDownfootRows4Number3">34</definedName>
    <definedName name="xxxDownfootRows4Number4">42</definedName>
    <definedName name="xxxDownfootRows4Number5">43</definedName>
    <definedName name="xxxDownfootRows4Number6">66</definedName>
    <definedName name="xxxDownfootRows4Number7">70</definedName>
    <definedName name="xxxDownfootRows4Number8">82</definedName>
    <definedName name="xxxDownfootRows4Number9">83</definedName>
    <definedName name="xxxEntireArea1bx">0</definedName>
    <definedName name="xxxEntireArea1by">2</definedName>
    <definedName name="xxxEntireArea1ex">1</definedName>
    <definedName name="xxxEntireArea1ey">62</definedName>
    <definedName name="xxxEntireArea2bx">5</definedName>
    <definedName name="xxxEntireArea2by">2</definedName>
    <definedName name="xxxEntireArea2ex">6</definedName>
    <definedName name="xxxEntireArea2ey">39</definedName>
    <definedName name="xxxEntireArea3bx">12</definedName>
    <definedName name="xxxEntireArea3by">2</definedName>
    <definedName name="xxxEntireArea3ex">13</definedName>
    <definedName name="xxxEntireArea3ey">92</definedName>
    <definedName name="xxxEntireArea4bx">20</definedName>
    <definedName name="xxxEntireArea4by">2</definedName>
    <definedName name="xxxEntireArea4ex">21</definedName>
    <definedName name="xxxEntireArea4ey">90</definedName>
    <definedName name="xxxGNVFileName">"france.gnv"</definedName>
    <definedName name="xxxGNVStamp">938676320</definedName>
    <definedName name="xxxHeaderCols1Count">0</definedName>
    <definedName name="xxxHeaderCols2Count">0</definedName>
    <definedName name="xxxHeaderCols3Count">0</definedName>
    <definedName name="xxxHeaderCols4Count">0</definedName>
    <definedName name="xxxHeaderRows1Count">2</definedName>
    <definedName name="xxxHeaderRows1Number0">15</definedName>
    <definedName name="xxxHeaderRows1Number1">37</definedName>
    <definedName name="xxxHeaderRows1Over0">0</definedName>
    <definedName name="xxxHeaderRows1Over1">0</definedName>
    <definedName name="xxxHeaderRows1Submit0">1</definedName>
    <definedName name="xxxHeaderRows1Submit1">1</definedName>
    <definedName name="xxxHeaderRows2Count">2</definedName>
    <definedName name="xxxHeaderRows2Number0">15</definedName>
    <definedName name="xxxHeaderRows2Number1">23</definedName>
    <definedName name="xxxHeaderRows2Over0">0</definedName>
    <definedName name="xxxHeaderRows2Over1">0</definedName>
    <definedName name="xxxHeaderRows2Submit0">1</definedName>
    <definedName name="xxxHeaderRows2Submit1">1</definedName>
    <definedName name="xxxHeaderRows3Count">10</definedName>
    <definedName name="xxxHeaderRows3Number0">24</definedName>
    <definedName name="xxxHeaderRows3Number1">31</definedName>
    <definedName name="xxxHeaderRows3Number2">42</definedName>
    <definedName name="xxxHeaderRows3Number3">45</definedName>
    <definedName name="xxxHeaderRows3Number4">50</definedName>
    <definedName name="xxxHeaderRows3Number5">54</definedName>
    <definedName name="xxxHeaderRows3Number6">56</definedName>
    <definedName name="xxxHeaderRows3Number7">61</definedName>
    <definedName name="xxxHeaderRows3Number8">63</definedName>
    <definedName name="xxxHeaderRows3Number9">78</definedName>
    <definedName name="xxxHeaderRows3Over0">0</definedName>
    <definedName name="xxxHeaderRows3Over1">0</definedName>
    <definedName name="xxxHeaderRows3Over2">0</definedName>
    <definedName name="xxxHeaderRows3Over3">0</definedName>
    <definedName name="xxxHeaderRows3Over4">0</definedName>
    <definedName name="xxxHeaderRows3Over5">0</definedName>
    <definedName name="xxxHeaderRows3Over6">0</definedName>
    <definedName name="xxxHeaderRows3Over7">0</definedName>
    <definedName name="xxxHeaderRows3Over8">0</definedName>
    <definedName name="xxxHeaderRows3Over9">0</definedName>
    <definedName name="xxxHeaderRows3Submit0">1</definedName>
    <definedName name="xxxHeaderRows3Submit1">1</definedName>
    <definedName name="xxxHeaderRows3Submit2">1</definedName>
    <definedName name="xxxHeaderRows3Submit3">1</definedName>
    <definedName name="xxxHeaderRows3Submit4">1</definedName>
    <definedName name="xxxHeaderRows3Submit5">1</definedName>
    <definedName name="xxxHeaderRows3Submit6">1</definedName>
    <definedName name="xxxHeaderRows3Submit7">1</definedName>
    <definedName name="xxxHeaderRows3Submit8">1</definedName>
    <definedName name="xxxHeaderRows3Submit9">1</definedName>
    <definedName name="xxxHeaderRows4Count">9</definedName>
    <definedName name="xxxHeaderRows4Number0">15</definedName>
    <definedName name="xxxHeaderRows4Number1">20</definedName>
    <definedName name="xxxHeaderRows4Number2">24</definedName>
    <definedName name="xxxHeaderRows4Number3">28</definedName>
    <definedName name="xxxHeaderRows4Number4">35</definedName>
    <definedName name="xxxHeaderRows4Number5">44</definedName>
    <definedName name="xxxHeaderRows4Number6">47</definedName>
    <definedName name="xxxHeaderRows4Number7">67</definedName>
    <definedName name="xxxHeaderRows4Number8">71</definedName>
    <definedName name="xxxHeaderRows4Over0">0</definedName>
    <definedName name="xxxHeaderRows4Over1">0</definedName>
    <definedName name="xxxHeaderRows4Over2">0</definedName>
    <definedName name="xxxHeaderRows4Over3">0</definedName>
    <definedName name="xxxHeaderRows4Over4">0</definedName>
    <definedName name="xxxHeaderRows4Over5">0</definedName>
    <definedName name="xxxHeaderRows4Over6">0</definedName>
    <definedName name="xxxHeaderRows4Over7">0</definedName>
    <definedName name="xxxHeaderRows4Over8">0</definedName>
    <definedName name="xxxHeaderRows4Submit0">1</definedName>
    <definedName name="xxxHeaderRows4Submit1">1</definedName>
    <definedName name="xxxHeaderRows4Submit2">1</definedName>
    <definedName name="xxxHeaderRows4Submit3">1</definedName>
    <definedName name="xxxHeaderRows4Submit4">1</definedName>
    <definedName name="xxxHeaderRows4Submit5">1</definedName>
    <definedName name="xxxHeaderRows4Submit6">1</definedName>
    <definedName name="xxxHeaderRows4Submit7">1</definedName>
    <definedName name="xxxHeaderRows4Submit8">1</definedName>
    <definedName name="xxxNumber_Areas">4</definedName>
    <definedName name="xxxODECols1Count">0</definedName>
    <definedName name="xxxODECols2Count">0</definedName>
    <definedName name="xxxODECols3Count">0</definedName>
    <definedName name="xxxODECols4Count">0</definedName>
    <definedName name="xxxODERows1Count">0</definedName>
    <definedName name="xxxODERows2Count">0</definedName>
    <definedName name="xxxODERows3Count">0</definedName>
    <definedName name="xxxODERows4Count">0</definedName>
    <definedName name="xxxRefreshable">1</definedName>
    <definedName name="xxxRLabel1.1.Prompt">0</definedName>
    <definedName name="xxxRLabel1.10.Prompt">0</definedName>
    <definedName name="xxxRLabel1.11.Prompt">0</definedName>
    <definedName name="xxxRLabel1.12.Prompt">0</definedName>
    <definedName name="xxxRLabel1.13.Prompt">0</definedName>
    <definedName name="xxxRLabel1.14.Prompt">0</definedName>
    <definedName name="xxxRLabel1.15.Prompt">0</definedName>
    <definedName name="xxxRLabel1.16.Prompt">0</definedName>
    <definedName name="xxxRLabel1.17.Prompt">0</definedName>
    <definedName name="xxxRLabel1.18.Prompt">0</definedName>
    <definedName name="xxxRLabel1.19.Prompt">0</definedName>
    <definedName name="xxxRLabel1.2.Prompt">0</definedName>
    <definedName name="xxxRLabel1.20.Prompt">0</definedName>
    <definedName name="xxxRLabel1.21.Prompt">0</definedName>
    <definedName name="xxxRLabel1.22.Prompt">0</definedName>
    <definedName name="xxxRLabel1.23.Prompt">0</definedName>
    <definedName name="xxxRLabel1.24.Prompt">0</definedName>
    <definedName name="xxxRLabel1.25.Prompt">0</definedName>
    <definedName name="xxxRLabel1.26.Prompt">0</definedName>
    <definedName name="xxxRLabel1.27.Prompt">0</definedName>
    <definedName name="xxxRLabel1.28.Prompt">0</definedName>
    <definedName name="xxxRLabel1.29.Prompt">0</definedName>
    <definedName name="xxxRLabel1.3.Prompt">0</definedName>
    <definedName name="xxxRLabel1.30.Prompt">0</definedName>
    <definedName name="xxxRLabel1.31.Prompt">0</definedName>
    <definedName name="xxxRLabel1.32.Prompt">0</definedName>
    <definedName name="xxxRLabel1.33.Prompt">0</definedName>
    <definedName name="xxxRLabel1.34.Prompt">0</definedName>
    <definedName name="xxxRLabel1.35.Prompt">0</definedName>
    <definedName name="xxxRLabel1.36.Prompt">0</definedName>
    <definedName name="xxxRLabel1.37.Prompt">0</definedName>
    <definedName name="xxxRLabel1.38.Prompt">0</definedName>
    <definedName name="xxxRLabel1.39.Prompt">0</definedName>
    <definedName name="xxxRLabel1.4.Prompt">0</definedName>
    <definedName name="xxxRLabel1.40.Prompt">0</definedName>
    <definedName name="xxxRLabel1.41.Prompt">0</definedName>
    <definedName name="xxxRLabel1.42.Prompt">0</definedName>
    <definedName name="xxxRLabel1.43.Prompt">0</definedName>
    <definedName name="xxxRLabel1.44.Prompt">0</definedName>
    <definedName name="xxxRLabel1.45.Prompt">0</definedName>
    <definedName name="xxxRLabel1.46.Prompt">0</definedName>
    <definedName name="xxxRLabel1.47.Prompt">0</definedName>
    <definedName name="xxxRLabel1.48.Prompt">0</definedName>
    <definedName name="xxxRLabel1.5.Prompt">0</definedName>
    <definedName name="xxxRLabel1.6.Prompt">0</definedName>
    <definedName name="xxxRLabel1.7.Prompt">0</definedName>
    <definedName name="xxxRLabel1.8.Prompt">0</definedName>
    <definedName name="xxxRLabel1.9.Prompt">0</definedName>
    <definedName name="xxxRLabel2.1.Prompt">0</definedName>
    <definedName name="xxxRLabel2.10.Prompt">0</definedName>
    <definedName name="xxxRLabel2.11.Prompt">0</definedName>
    <definedName name="xxxRLabel2.12.Prompt">0</definedName>
    <definedName name="xxxRLabel2.13.Prompt">0</definedName>
    <definedName name="xxxRLabel2.14.Prompt">0</definedName>
    <definedName name="xxxRLabel2.15.Prompt">0</definedName>
    <definedName name="xxxRLabel2.16.Prompt">0</definedName>
    <definedName name="xxxRLabel2.17.Prompt">0</definedName>
    <definedName name="xxxRLabel2.18.Prompt">0</definedName>
    <definedName name="xxxRLabel2.19.Prompt">0</definedName>
    <definedName name="xxxRLabel2.2.Prompt">0</definedName>
    <definedName name="xxxRLabel2.20.Prompt">0</definedName>
    <definedName name="xxxRLabel2.21.Prompt">0</definedName>
    <definedName name="xxxRLabel2.22.Prompt">0</definedName>
    <definedName name="xxxRLabel2.23.Prompt">0</definedName>
    <definedName name="xxxRLabel2.24.Prompt">0</definedName>
    <definedName name="xxxRLabel2.25.Prompt">0</definedName>
    <definedName name="xxxRLabel2.3.Prompt">0</definedName>
    <definedName name="xxxRLabel2.4.Prompt">0</definedName>
    <definedName name="xxxRLabel2.5.Prompt">0</definedName>
    <definedName name="xxxRLabel2.6.Prompt">0</definedName>
    <definedName name="xxxRLabel2.7.Prompt">0</definedName>
    <definedName name="xxxRLabel2.8.Prompt">0</definedName>
    <definedName name="xxxRLabel2.9.Prompt">0</definedName>
    <definedName name="xxxRLabel3.1.Prompt">0</definedName>
    <definedName name="xxxRLabel3.10.Prompt">0</definedName>
    <definedName name="xxxRLabel3.11.Prompt">0</definedName>
    <definedName name="xxxRLabel3.12.Prompt">0</definedName>
    <definedName name="xxxRLabel3.13.Prompt">0</definedName>
    <definedName name="xxxRLabel3.14.Prompt">0</definedName>
    <definedName name="xxxRLabel3.15.Prompt">0</definedName>
    <definedName name="xxxRLabel3.16.Prompt">0</definedName>
    <definedName name="xxxRLabel3.17.Prompt">0</definedName>
    <definedName name="xxxRLabel3.18.Prompt">0</definedName>
    <definedName name="xxxRLabel3.19.Prompt">0</definedName>
    <definedName name="xxxRLabel3.2.Prompt">0</definedName>
    <definedName name="xxxRLabel3.20.Prompt">0</definedName>
    <definedName name="xxxRLabel3.21.Prompt">0</definedName>
    <definedName name="xxxRLabel3.22.Prompt">0</definedName>
    <definedName name="xxxRLabel3.23.Prompt">0</definedName>
    <definedName name="xxxRLabel3.24.Prompt">0</definedName>
    <definedName name="xxxRLabel3.25.Prompt">0</definedName>
    <definedName name="xxxRLabel3.26.Prompt">0</definedName>
    <definedName name="xxxRLabel3.27.Prompt">0</definedName>
    <definedName name="xxxRLabel3.28.Prompt">0</definedName>
    <definedName name="xxxRLabel3.29.Prompt">0</definedName>
    <definedName name="xxxRLabel3.3.Prompt">0</definedName>
    <definedName name="xxxRLabel3.30.Prompt">0</definedName>
    <definedName name="xxxRLabel3.31.Prompt">0</definedName>
    <definedName name="xxxRLabel3.32.Prompt">0</definedName>
    <definedName name="xxxRLabel3.33.Prompt">0</definedName>
    <definedName name="xxxRLabel3.34.Prompt">0</definedName>
    <definedName name="xxxRLabel3.35.Prompt">0</definedName>
    <definedName name="xxxRLabel3.36.Prompt">0</definedName>
    <definedName name="xxxRLabel3.37.Prompt">0</definedName>
    <definedName name="xxxRLabel3.38.Prompt">0</definedName>
    <definedName name="xxxRLabel3.39.Prompt">0</definedName>
    <definedName name="xxxRLabel3.4.Prompt">0</definedName>
    <definedName name="xxxRLabel3.40.Prompt">0</definedName>
    <definedName name="xxxRLabel3.41.Prompt">0</definedName>
    <definedName name="xxxRLabel3.42.Prompt">0</definedName>
    <definedName name="xxxRLabel3.43.Prompt">0</definedName>
    <definedName name="xxxRLabel3.44.Prompt">0</definedName>
    <definedName name="xxxRLabel3.45.Prompt">0</definedName>
    <definedName name="xxxRLabel3.46.Prompt">0</definedName>
    <definedName name="xxxRLabel3.47.Prompt">0</definedName>
    <definedName name="xxxRLabel3.48.Prompt">0</definedName>
    <definedName name="xxxRLabel3.49.Prompt">0</definedName>
    <definedName name="xxxRLabel3.5.Prompt">0</definedName>
    <definedName name="xxxRLabel3.50.Prompt">0</definedName>
    <definedName name="xxxRLabel3.51.Prompt">0</definedName>
    <definedName name="xxxRLabel3.52.Prompt">0</definedName>
    <definedName name="xxxRLabel3.53.Prompt">0</definedName>
    <definedName name="xxxRLabel3.54.Prompt">0</definedName>
    <definedName name="xxxRLabel3.55.Prompt">0</definedName>
    <definedName name="xxxRLabel3.56.Prompt">0</definedName>
    <definedName name="xxxRLabel3.57.Prompt">0</definedName>
    <definedName name="xxxRLabel3.58.Prompt">0</definedName>
    <definedName name="xxxRLabel3.59.Prompt">0</definedName>
    <definedName name="xxxRLabel3.6.Prompt">0</definedName>
    <definedName name="xxxRLabel3.60.Prompt">0</definedName>
    <definedName name="xxxRLabel3.61.Prompt">0</definedName>
    <definedName name="xxxRLabel3.62.Prompt">0</definedName>
    <definedName name="xxxRLabel3.63.Prompt">0</definedName>
    <definedName name="xxxRLabel3.64.Prompt">0</definedName>
    <definedName name="xxxRLabel3.65.Prompt">0</definedName>
    <definedName name="xxxRLabel3.66.Prompt">0</definedName>
    <definedName name="xxxRLabel3.67.Prompt">0</definedName>
    <definedName name="xxxRLabel3.68.Prompt">0</definedName>
    <definedName name="xxxRLabel3.69.Prompt">0</definedName>
    <definedName name="xxxRLabel3.7.Prompt">0</definedName>
    <definedName name="xxxRLabel3.70.Prompt">0</definedName>
    <definedName name="xxxRLabel3.71.Prompt">0</definedName>
    <definedName name="xxxRLabel3.72.Prompt">0</definedName>
    <definedName name="xxxRLabel3.73.Prompt">0</definedName>
    <definedName name="xxxRLabel3.74.Prompt">0</definedName>
    <definedName name="xxxRLabel3.75.Prompt">0</definedName>
    <definedName name="xxxRLabel3.76.Prompt">0</definedName>
    <definedName name="xxxRLabel3.77.Prompt">0</definedName>
    <definedName name="xxxRLabel3.78.Prompt">0</definedName>
    <definedName name="xxxRLabel3.8.Prompt">0</definedName>
    <definedName name="xxxRLabel3.9.Prompt">0</definedName>
    <definedName name="xxxRLabel4.1.Prompt">0</definedName>
    <definedName name="xxxRLabel4.10.Prompt">0</definedName>
    <definedName name="xxxRLabel4.11.Prompt">0</definedName>
    <definedName name="xxxRLabel4.12.Prompt">0</definedName>
    <definedName name="xxxRLabel4.13.Prompt">0</definedName>
    <definedName name="xxxRLabel4.14.Prompt">0</definedName>
    <definedName name="xxxRLabel4.15.Prompt">0</definedName>
    <definedName name="xxxRLabel4.16.Prompt">0</definedName>
    <definedName name="xxxRLabel4.17.Prompt">0</definedName>
    <definedName name="xxxRLabel4.18.Prompt">0</definedName>
    <definedName name="xxxRLabel4.19.Prompt">0</definedName>
    <definedName name="xxxRLabel4.2.Prompt">0</definedName>
    <definedName name="xxxRLabel4.20.Prompt">0</definedName>
    <definedName name="xxxRLabel4.21.Prompt">0</definedName>
    <definedName name="xxxRLabel4.22.Prompt">0</definedName>
    <definedName name="xxxRLabel4.23.Prompt">0</definedName>
    <definedName name="xxxRLabel4.24.Prompt">0</definedName>
    <definedName name="xxxRLabel4.25.Prompt">0</definedName>
    <definedName name="xxxRLabel4.26.Prompt">0</definedName>
    <definedName name="xxxRLabel4.27.Prompt">0</definedName>
    <definedName name="xxxRLabel4.28.Prompt">0</definedName>
    <definedName name="xxxRLabel4.29.Prompt">0</definedName>
    <definedName name="xxxRLabel4.3.Prompt">0</definedName>
    <definedName name="xxxRLabel4.30.Prompt">0</definedName>
    <definedName name="xxxRLabel4.31.Prompt">0</definedName>
    <definedName name="xxxRLabel4.32.Prompt">0</definedName>
    <definedName name="xxxRLabel4.33.Prompt">0</definedName>
    <definedName name="xxxRLabel4.34.Prompt">0</definedName>
    <definedName name="xxxRLabel4.35.Prompt">0</definedName>
    <definedName name="xxxRLabel4.36.Prompt">0</definedName>
    <definedName name="xxxRLabel4.37.Prompt">0</definedName>
    <definedName name="xxxRLabel4.38.Prompt">0</definedName>
    <definedName name="xxxRLabel4.39.Prompt">0</definedName>
    <definedName name="xxxRLabel4.4.Prompt">0</definedName>
    <definedName name="xxxRLabel4.40.Prompt">0</definedName>
    <definedName name="xxxRLabel4.41.Prompt">0</definedName>
    <definedName name="xxxRLabel4.42.Prompt">0</definedName>
    <definedName name="xxxRLabel4.43.Prompt">0</definedName>
    <definedName name="xxxRLabel4.44.Prompt">0</definedName>
    <definedName name="xxxRLabel4.45.Prompt">0</definedName>
    <definedName name="xxxRLabel4.46.Prompt">0</definedName>
    <definedName name="xxxRLabel4.47.Prompt">0</definedName>
    <definedName name="xxxRLabel4.48.Prompt">0</definedName>
    <definedName name="xxxRLabel4.49.Prompt">0</definedName>
    <definedName name="xxxRLabel4.5.Prompt">0</definedName>
    <definedName name="xxxRLabel4.50.Prompt">0</definedName>
    <definedName name="xxxRLabel4.51.Prompt">0</definedName>
    <definedName name="xxxRLabel4.52.Prompt">0</definedName>
    <definedName name="xxxRLabel4.53.Prompt">0</definedName>
    <definedName name="xxxRLabel4.54.Prompt">0</definedName>
    <definedName name="xxxRLabel4.55.Prompt">0</definedName>
    <definedName name="xxxRLabel4.56.Prompt">0</definedName>
    <definedName name="xxxRLabel4.57.Prompt">0</definedName>
    <definedName name="xxxRLabel4.58.Prompt">0</definedName>
    <definedName name="xxxRLabel4.59.Prompt">0</definedName>
    <definedName name="xxxRLabel4.6.Prompt">0</definedName>
    <definedName name="xxxRLabel4.60.Prompt">0</definedName>
    <definedName name="xxxRLabel4.61.Prompt">0</definedName>
    <definedName name="xxxRLabel4.62.Prompt">0</definedName>
    <definedName name="xxxRLabel4.63.Prompt">0</definedName>
    <definedName name="xxxRLabel4.64.Prompt">0</definedName>
    <definedName name="xxxRLabel4.65.Prompt">0</definedName>
    <definedName name="xxxRLabel4.66.Prompt">0</definedName>
    <definedName name="xxxRLabel4.67.Prompt">0</definedName>
    <definedName name="xxxRLabel4.68.Prompt">0</definedName>
    <definedName name="xxxRLabel4.69.Prompt">0</definedName>
    <definedName name="xxxRLabel4.7.Prompt">0</definedName>
    <definedName name="xxxRLabel4.70.Prompt">0</definedName>
    <definedName name="xxxRLabel4.71.Prompt">0</definedName>
    <definedName name="xxxRLabel4.72.Prompt">0</definedName>
    <definedName name="xxxRLabel4.73.Prompt">0</definedName>
    <definedName name="xxxRLabel4.74.Prompt">0</definedName>
    <definedName name="xxxRLabel4.75.Prompt">0</definedName>
    <definedName name="xxxRLabel4.76.Prompt">0</definedName>
    <definedName name="xxxRLabel4.8.Prompt">0</definedName>
    <definedName name="xxxRLabel4.9.Prompt">0</definedName>
    <definedName name="xxxRowHeader1bx">0</definedName>
    <definedName name="xxxRowHeader1by">13</definedName>
    <definedName name="xxxRowHeader1ex">0</definedName>
    <definedName name="xxxRowHeader1ey">13</definedName>
    <definedName name="xxxRowHeader2bx">5</definedName>
    <definedName name="xxxRowHeader2by">13</definedName>
    <definedName name="xxxRowHeader2ex">5</definedName>
    <definedName name="xxxRowHeader2ey">13</definedName>
    <definedName name="xxxRowHeader3bx">12</definedName>
    <definedName name="xxxRowHeader3by">13</definedName>
    <definedName name="xxxRowHeader3ex">12</definedName>
    <definedName name="xxxRowHeader3ey">13</definedName>
    <definedName name="xxxRowHeader4bx">20</definedName>
    <definedName name="xxxRowHeader4by">13</definedName>
    <definedName name="xxxRowHeader4ex">20</definedName>
    <definedName name="xxxRowHeader4ey">13</definedName>
    <definedName name="xxxRowLabels1bx">0</definedName>
    <definedName name="xxxRowLabels1by">15</definedName>
    <definedName name="xxxRowLabels1ex">0</definedName>
    <definedName name="xxxRowLabels1ey">62</definedName>
    <definedName name="xxxRowLabels2bx">5</definedName>
    <definedName name="xxxRowLabels2by">15</definedName>
    <definedName name="xxxRowLabels2ex">5</definedName>
    <definedName name="xxxRowLabels2ey">39</definedName>
    <definedName name="xxxRowLabels3bx">12</definedName>
    <definedName name="xxxRowLabels3by">15</definedName>
    <definedName name="xxxRowLabels3ex">12</definedName>
    <definedName name="xxxRowLabels3ey">92</definedName>
    <definedName name="xxxRowLabels4bx">20</definedName>
    <definedName name="xxxRowLabels4by">15</definedName>
    <definedName name="xxxRowLabels4ex">20</definedName>
    <definedName name="xxxRowLabels4ey">90</definedName>
    <definedName name="xxxSubmittable">TRUE</definedName>
    <definedName name="xxxUDCols1Count">0</definedName>
    <definedName name="xxxUDCols2Count">0</definedName>
    <definedName name="xxxUDCols3Count">0</definedName>
    <definedName name="xxxUDCols4Count">0</definedName>
    <definedName name="xxxUDRows1Count">0</definedName>
    <definedName name="xxxUDRows2Count">0</definedName>
    <definedName name="xxxUDRows3Count">0</definedName>
    <definedName name="xxxUDRows4Count">0</definedName>
    <definedName name="เงินเดือน" localSheetId="0">{"'Eng (page2)'!$A$1:$D$52"}</definedName>
    <definedName name="เงินเดือน">{"'Eng (page2)'!$A$1:$D$52"}</definedName>
    <definedName name="แบบสอบถาม28_2_44">"$"</definedName>
    <definedName name="ค่าข้อมูลของการจ่ายเงินสด" localSheetId="0">OFFSET(รายจ่ายเงินสดเริ่มต้น,,จุดข้อมูลรวม-1,1,-จุดข้อมูลรวม)</definedName>
    <definedName name="ค่าข้อมูลของการจ่ายเงินสด">OFFSET(รายจ่ายเงินสดเริ่มต้น,,จุดข้อมูลรวม-1,1,-จุดข้อมูลรวม)</definedName>
    <definedName name="ค่าข้อมูลของรายรับเงินสด" localSheetId="0">OFFSET(รายรับเงินสดเริ่มต้น,,จุดข้อมูลรวม-1,1,-จุดข้อมูลรวม)</definedName>
    <definedName name="ค่าข้อมูลของรายรับเงินสด">OFFSET(รายรับเงินสดเริ่มต้น,,จุดข้อมูลรวม-1,1,-จุดข้อมูลรวม)</definedName>
    <definedName name="ค่าข้อมูลของสถานะเงินสด" localSheetId="0">OFFSET(สถานะเงินสดเริ่มต้น,,จุดข้อมูลรวม-1,1,-จุดข้อมูลรวม)</definedName>
    <definedName name="ค่าข้อมูลของสถานะเงินสด">OFFSET(สถานะเงินสดเริ่มต้น,,จุดข้อมูลรวม-1,1,-จุดข้อมูลรวม)</definedName>
    <definedName name="ป้ายชื่อข้อมูล" localSheetId="0">OFFSET(ป้ายชื่อข้อมูลเริ่มต้น,,จุดข้อมูลรวม-1,1,-จุดข้อมูลรวม)</definedName>
    <definedName name="ป้ายชื่อข้อมูล">OFFSET(ป้ายชื่อข้อมูลเริ่มต้น,,จุดข้อมูลรวม-1,1,-จุดข้อมูลรวม)</definedName>
    <definedName name="검증" localSheetId="0">BlankMacro1</definedName>
    <definedName name="검증">BlankMacro1</definedName>
    <definedName name="ㄹㄹ" localSheetId="0">BlankMacro1</definedName>
    <definedName name="ㄹㄹ">BlankMacro1</definedName>
    <definedName name="미실현" localSheetId="0">BlankMacro1</definedName>
    <definedName name="미실현">BlankMacro1</definedName>
    <definedName name="ㅂㅂ" localSheetId="0">BlankMacro1</definedName>
    <definedName name="ㅂㅂ">BlankMacro1</definedName>
    <definedName name="수정사항2" localSheetId="0">BlankMacro1</definedName>
    <definedName name="수정사항2">BlankMacro1</definedName>
    <definedName name="템플리트모듈1" localSheetId="0">BlankMacro1</definedName>
    <definedName name="템플리트모듈1">BlankMacro1</definedName>
    <definedName name="템플리트모듈2" localSheetId="0">BlankMacro1</definedName>
    <definedName name="템플리트모듈2">BlankMacro1</definedName>
    <definedName name="템플리트모듈3" localSheetId="0">BlankMacro1</definedName>
    <definedName name="템플리트모듈3">BlankMacro1</definedName>
    <definedName name="템플리트모듈4" localSheetId="0">BlankMacro1</definedName>
    <definedName name="템플리트모듈4">BlankMacro1</definedName>
    <definedName name="템플리트모듈5" localSheetId="0">BlankMacro1</definedName>
    <definedName name="템플리트모듈5">BlankMacro1</definedName>
    <definedName name="템플리트모듈6" localSheetId="0">BlankMacro1</definedName>
    <definedName name="템플리트모듈6">BlankMacro1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3" i="7" l="1"/>
  <c r="E83" i="7" l="1"/>
  <c r="I30" i="7"/>
  <c r="E30" i="7"/>
  <c r="K19" i="12" l="1"/>
  <c r="I19" i="12"/>
  <c r="G19" i="12"/>
  <c r="S21" i="11" l="1"/>
  <c r="W21" i="11" s="1"/>
  <c r="S19" i="11" l="1"/>
  <c r="W19" i="11" s="1"/>
  <c r="M24" i="11"/>
  <c r="K24" i="11"/>
  <c r="I24" i="11"/>
  <c r="G24" i="11"/>
  <c r="U22" i="11" l="1"/>
  <c r="U24" i="11" s="1"/>
  <c r="G71" i="7" l="1"/>
  <c r="I71" i="7"/>
  <c r="K71" i="7"/>
  <c r="G80" i="7"/>
  <c r="I80" i="7"/>
  <c r="K80" i="7"/>
  <c r="G30" i="7"/>
  <c r="K30" i="7"/>
  <c r="A49" i="9"/>
  <c r="I14" i="9"/>
  <c r="K14" i="9"/>
  <c r="M14" i="9"/>
  <c r="I19" i="9"/>
  <c r="K19" i="9"/>
  <c r="M19" i="9"/>
  <c r="I40" i="9"/>
  <c r="I42" i="9" s="1"/>
  <c r="K40" i="9"/>
  <c r="K42" i="9" s="1"/>
  <c r="M40" i="9"/>
  <c r="M42" i="9" s="1"/>
  <c r="I118" i="16"/>
  <c r="I121" i="16" s="1"/>
  <c r="K118" i="16"/>
  <c r="K121" i="16" s="1"/>
  <c r="M118" i="16"/>
  <c r="M121" i="16" s="1"/>
  <c r="G118" i="16"/>
  <c r="I67" i="16"/>
  <c r="K67" i="16"/>
  <c r="M67" i="16"/>
  <c r="I74" i="16"/>
  <c r="K74" i="16"/>
  <c r="M74" i="16"/>
  <c r="G74" i="16"/>
  <c r="G67" i="16"/>
  <c r="I25" i="16"/>
  <c r="K25" i="16"/>
  <c r="M25" i="16"/>
  <c r="I39" i="16"/>
  <c r="K39" i="16"/>
  <c r="M39" i="16"/>
  <c r="G39" i="16"/>
  <c r="G25" i="16"/>
  <c r="G121" i="16" l="1"/>
  <c r="I21" i="9"/>
  <c r="I30" i="9" s="1"/>
  <c r="M21" i="9"/>
  <c r="M30" i="9" s="1"/>
  <c r="K21" i="9"/>
  <c r="K30" i="9" s="1"/>
  <c r="I41" i="16"/>
  <c r="I76" i="16"/>
  <c r="I123" i="16" s="1"/>
  <c r="M41" i="16"/>
  <c r="M76" i="16"/>
  <c r="M123" i="16" s="1"/>
  <c r="K76" i="16"/>
  <c r="K123" i="16" s="1"/>
  <c r="G76" i="16"/>
  <c r="K41" i="16"/>
  <c r="G41" i="16"/>
  <c r="G123" i="16" l="1"/>
  <c r="K33" i="9"/>
  <c r="K44" i="9" s="1"/>
  <c r="K64" i="9" s="1"/>
  <c r="K67" i="9" s="1"/>
  <c r="I33" i="9"/>
  <c r="I58" i="9" s="1"/>
  <c r="G11" i="7"/>
  <c r="G40" i="7" s="1"/>
  <c r="G45" i="7" s="1"/>
  <c r="G82" i="7" s="1"/>
  <c r="G87" i="7" s="1"/>
  <c r="M33" i="9"/>
  <c r="K11" i="7"/>
  <c r="K40" i="7" s="1"/>
  <c r="K45" i="7" s="1"/>
  <c r="K82" i="7" s="1"/>
  <c r="K87" i="7" s="1"/>
  <c r="I44" i="9"/>
  <c r="I64" i="9" s="1"/>
  <c r="I11" i="7"/>
  <c r="I40" i="7" s="1"/>
  <c r="I45" i="7" s="1"/>
  <c r="I82" i="7" s="1"/>
  <c r="O16" i="12"/>
  <c r="U17" i="11"/>
  <c r="S17" i="11"/>
  <c r="M17" i="11"/>
  <c r="K17" i="11"/>
  <c r="I17" i="11"/>
  <c r="G17" i="11"/>
  <c r="K58" i="9" l="1"/>
  <c r="M17" i="12" s="1"/>
  <c r="O15" i="11"/>
  <c r="O17" i="11" s="1"/>
  <c r="I72" i="9"/>
  <c r="I61" i="9"/>
  <c r="I67" i="9"/>
  <c r="Q15" i="11"/>
  <c r="Q17" i="11" s="1"/>
  <c r="M44" i="9"/>
  <c r="M64" i="9" s="1"/>
  <c r="M67" i="9" s="1"/>
  <c r="M61" i="9"/>
  <c r="M58" i="9"/>
  <c r="M72" i="9" s="1"/>
  <c r="I87" i="7"/>
  <c r="K14" i="12"/>
  <c r="I14" i="12"/>
  <c r="G14" i="12"/>
  <c r="K61" i="9" l="1"/>
  <c r="K72" i="9"/>
  <c r="M19" i="12"/>
  <c r="O17" i="12"/>
  <c r="O19" i="12" s="1"/>
  <c r="P19" i="12" s="1"/>
  <c r="A48" i="7"/>
  <c r="A98" i="7"/>
  <c r="A1" i="11"/>
  <c r="A1" i="9"/>
  <c r="A47" i="16"/>
  <c r="A87" i="16"/>
  <c r="A129" i="16" l="1"/>
  <c r="A46" i="9" s="1"/>
  <c r="A86" i="16"/>
  <c r="A27" i="12" s="1"/>
  <c r="A49" i="16"/>
  <c r="A89" i="16" s="1"/>
  <c r="E80" i="7" l="1"/>
  <c r="E71" i="7"/>
  <c r="M75" i="9" l="1"/>
  <c r="G40" i="9" l="1"/>
  <c r="G42" i="9" l="1"/>
  <c r="G19" i="9" l="1"/>
  <c r="G14" i="9"/>
  <c r="G21" i="9" l="1"/>
  <c r="G30" i="9" s="1"/>
  <c r="G33" i="9" l="1"/>
  <c r="G58" i="9" s="1"/>
  <c r="E11" i="7"/>
  <c r="G72" i="9" l="1"/>
  <c r="O22" i="11"/>
  <c r="E40" i="7"/>
  <c r="M14" i="12"/>
  <c r="G44" i="9"/>
  <c r="G64" i="9" s="1"/>
  <c r="Q22" i="11" l="1"/>
  <c r="O24" i="11"/>
  <c r="O12" i="12"/>
  <c r="O14" i="12" s="1"/>
  <c r="G61" i="9"/>
  <c r="Q24" i="11" l="1"/>
  <c r="S22" i="11"/>
  <c r="S24" i="11" s="1"/>
  <c r="A3" i="11"/>
  <c r="A3" i="12" s="1"/>
  <c r="A3" i="7" s="1"/>
  <c r="A47" i="9"/>
  <c r="A87" i="9"/>
  <c r="W22" i="11" l="1"/>
  <c r="W24" i="11" s="1"/>
  <c r="I75" i="9"/>
  <c r="K75" i="9"/>
  <c r="W15" i="11" l="1"/>
  <c r="W17" i="11" s="1"/>
  <c r="A49" i="7" l="1"/>
  <c r="A51" i="7"/>
  <c r="G67" i="9" l="1"/>
  <c r="G75" i="9" l="1"/>
  <c r="E45" i="7"/>
  <c r="E82" i="7" l="1"/>
  <c r="E87" i="7" l="1"/>
</calcChain>
</file>

<file path=xl/sharedStrings.xml><?xml version="1.0" encoding="utf-8"?>
<sst xmlns="http://schemas.openxmlformats.org/spreadsheetml/2006/main" count="372" uniqueCount="209">
  <si>
    <t>งบแสดงฐานะการเงิน</t>
  </si>
  <si>
    <t>หมายเหตุ</t>
  </si>
  <si>
    <t xml:space="preserve">         บาท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</si>
  <si>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</si>
  <si>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</si>
  <si>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</si>
  <si>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ลูกหนี้การค้าและลูกหนี้อื่น</t>
  </si>
  <si>
    <t xml:space="preserve">สินทรัพย์หมุนเวียนอื่น                        </t>
  </si>
  <si>
    <t xml:space="preserve">รวมสินทรัพย์หมุนเวียน                       </t>
  </si>
  <si>
    <t>สินทรัพย์ไม่หมุนเวียน</t>
  </si>
  <si>
    <t>สินทรัพย์ไม่หมุนเวียนอื่น</t>
  </si>
  <si>
    <t xml:space="preserve">รวมสินทรัพย์ไม่หมุนเวียน                       </t>
  </si>
  <si>
    <t xml:space="preserve">รวมสินทรัพย์                                     </t>
  </si>
  <si>
    <t xml:space="preserve"> ……………………………………….…………………………..….  กรรมการ </t>
  </si>
  <si>
    <t>หนี้สินหมุนเวียน</t>
  </si>
  <si>
    <t>เจ้าหนี้การค้าและเจ้าหนี้อื่น</t>
  </si>
  <si>
    <t>หนี้สินหมุนเวียนอื่น</t>
  </si>
  <si>
    <t xml:space="preserve">รวมหนี้สินหมุนเวียน                          </t>
  </si>
  <si>
    <t>หนี้สินไม่หมุนเวียน</t>
  </si>
  <si>
    <t>ภาระผูกพันผลประโยชน์พนักงาน</t>
  </si>
  <si>
    <t>รวมหนี้สินไม่หมุนเวียน</t>
  </si>
  <si>
    <t>รวมหนี้สิน</t>
  </si>
  <si>
    <t>ทุนเรือนหุ้น</t>
  </si>
  <si>
    <t xml:space="preserve">ทุนจดทะเบียน </t>
  </si>
  <si>
    <t xml:space="preserve">กำไรสะสม                      </t>
  </si>
  <si>
    <t>ยังไม่ได้จัดสรร</t>
  </si>
  <si>
    <t>กำไรขั้นต้น</t>
  </si>
  <si>
    <t>รายได้อื่น</t>
  </si>
  <si>
    <t>ค่าใช้จ่ายในการขาย</t>
  </si>
  <si>
    <t>ค่าใช้จ่ายในการบริหาร</t>
  </si>
  <si>
    <t>ต้นทุนทางการเงิน</t>
  </si>
  <si>
    <t>ค่าใช้จ่ายภาษีเงินได้</t>
  </si>
  <si>
    <t>บาท</t>
  </si>
  <si>
    <t>รวม</t>
  </si>
  <si>
    <t xml:space="preserve">สินค้าคงเหลือ </t>
  </si>
  <si>
    <t>เงินลงทุนในบริษัทย่อย</t>
  </si>
  <si>
    <t>ภาษีเงินได้ค้างจ่าย</t>
  </si>
  <si>
    <t>31 ธันวาคม</t>
  </si>
  <si>
    <t>กระแสเงินสดจากกิจกรรมดำเนินงาน</t>
  </si>
  <si>
    <t>ค่าตัดจำหน่าย</t>
  </si>
  <si>
    <t>ดอกเบี้ยรับ</t>
  </si>
  <si>
    <t>การเปลี่ยนแปลงของสินทรัพย์และหนี้สินดำเนินงาน</t>
  </si>
  <si>
    <t>-  ลูกหนี้การค้าและลูกหนี้อื่น</t>
  </si>
  <si>
    <t>-  สินค้าคงเหลือ</t>
  </si>
  <si>
    <t>-  สินทรัพย์หมุนเวียนอื่น</t>
  </si>
  <si>
    <t>-  สินทรัพย์ไม่หมุนเวียนอื่น</t>
  </si>
  <si>
    <t>-  เจ้าหนี้การค้าและเจ้าหนี้อื่น</t>
  </si>
  <si>
    <t>-  หนี้สินหมุนเวียนอื่น</t>
  </si>
  <si>
    <t>เงินสดได้มาจากการดำเนินงาน</t>
  </si>
  <si>
    <t>กระแสเงินสดจากกิจกรรมลงทุน</t>
  </si>
  <si>
    <t>เงินสดจ่ายเพื่อซื้อที่ดิน อาคารและอุปกรณ์</t>
  </si>
  <si>
    <t>กระแสเงินสดจากกิจกรรมจัดหาเงิน</t>
  </si>
  <si>
    <t>ค่าใช้จ่ายผลประโยชน์พนักงาน</t>
  </si>
  <si>
    <t>ข้อมูลทางการเงินรวม</t>
  </si>
  <si>
    <t>ยังไม่ได้ตรวจสอบ</t>
  </si>
  <si>
    <t>31 มีนาคม</t>
  </si>
  <si>
    <t>เงินให้กู้ยืมระยะยาวแก่กิจการที่เกี่ยวข้องกัน</t>
  </si>
  <si>
    <t>องค์ประกอบอื่นของส่วนของเจ้าของ</t>
  </si>
  <si>
    <t>ค่าเผื่อสินค้าล้าสมัย</t>
  </si>
  <si>
    <t>เงินสดจ่ายเพื่อซื้อสินทรัพย์ไม่มีตัวตน</t>
  </si>
  <si>
    <t>ส่วนได้เสียที่ไม่มีอำนาจควบคุม</t>
  </si>
  <si>
    <t>รวมส่วน</t>
  </si>
  <si>
    <t>ของผู้เป็นเจ้าของ</t>
  </si>
  <si>
    <t>ส่วนได้เสียที่ไม่มี</t>
  </si>
  <si>
    <t>อำนาจควบคุม</t>
  </si>
  <si>
    <t>รวมส่วนของ</t>
  </si>
  <si>
    <t>เจ้าของ</t>
  </si>
  <si>
    <t>ข้อมูลทางการเงินเฉพาะกิจการ</t>
  </si>
  <si>
    <t>สินทรัพย์ไม่มีตัวตน</t>
  </si>
  <si>
    <t>หมายเหตุประกอบข้อมูลทางการเงินเป็นส่วนหนึ่งของข้อมูลทางการเงินระหว่างกาลนี้</t>
  </si>
  <si>
    <t>หนี้สินและส่วนของเจ้าของ</t>
  </si>
  <si>
    <t>ส่วนของเจ้าของ</t>
  </si>
  <si>
    <t xml:space="preserve">ทุนที่ออกและชำระแล้ว </t>
  </si>
  <si>
    <t>กำไรก่อนภาษีเงินได้</t>
  </si>
  <si>
    <t>กำไรขาดทุนเบ็ดเสร็จอื่น</t>
  </si>
  <si>
    <t>รวมรายการที่จะจัดประเภทรายการใหม่ไป</t>
  </si>
  <si>
    <t>ยังกำไรหรือขาดทุนในภายหลัง</t>
  </si>
  <si>
    <t>ส่วนที่เป็นของผู้เป็นเจ้าของของบริษัทใหญ่</t>
  </si>
  <si>
    <t>ส่วนที่เป็นของส่วนได้เสียที่ไม่มีอำนาจควบคุม</t>
  </si>
  <si>
    <t>ทุนที่ออก</t>
  </si>
  <si>
    <t>และชำระแล้ว</t>
  </si>
  <si>
    <t>กำไรเบ็ดเสร็จรวมสำหรับงวด</t>
  </si>
  <si>
    <t>ข้อมูลทางการเงินเฉพาะกิจการ (ยังไม่ได้ตรวจสอบ)</t>
  </si>
  <si>
    <t>เงินสดและรายการเทียบเท่าเงินสดวันต้นงวด</t>
  </si>
  <si>
    <t>เงินสดและรายการเทียบเท่าเงินสดปลายงวด</t>
  </si>
  <si>
    <t>กำไรสะสม</t>
  </si>
  <si>
    <t>เงินฝากธนาคารที่มีข้อจำกัดในการเบิกใช้</t>
  </si>
  <si>
    <t>ส่วนเกินมูลค่าหุ้น</t>
  </si>
  <si>
    <t>การควบคุมเดียวกัน</t>
  </si>
  <si>
    <t xml:space="preserve">รวมส่วนของเจ้าของ              </t>
  </si>
  <si>
    <t xml:space="preserve">รวมหนี้สินและส่วนของเจ้าของ                    </t>
  </si>
  <si>
    <t>ส่วนเกิน</t>
  </si>
  <si>
    <t>มูลค่าหุ้น</t>
  </si>
  <si>
    <t>รายได้จากการประกอบกิจการโรงแรม</t>
  </si>
  <si>
    <t>ต้นทุนขายและการให้บริการ</t>
  </si>
  <si>
    <t>ธุรกิจภายใต้</t>
  </si>
  <si>
    <t>เงินสดรับจากการขายที่ดิน อาคารและอุปกรณ์</t>
  </si>
  <si>
    <t>รวมรายได้</t>
  </si>
  <si>
    <t>ต้นทุนจากการประกอบกิจการโรงแรม</t>
  </si>
  <si>
    <t>รวมต้นทุน</t>
  </si>
  <si>
    <t>กำไรสำหรับงวด</t>
  </si>
  <si>
    <t>สินทรัพย์ภาษีเงินได้รอการตัดบัญชี</t>
  </si>
  <si>
    <t xml:space="preserve">ข้อมูลทางการเงินรวม (ยังไม่ได้ตรวจสอบ) </t>
  </si>
  <si>
    <t>ผลต่างอัตรา</t>
  </si>
  <si>
    <t>แลกเปลี่ยนจากการ</t>
  </si>
  <si>
    <t>แปลงค่างบการเงิน</t>
  </si>
  <si>
    <t>การตัดจำหน่ายอุปกรณ์</t>
  </si>
  <si>
    <t xml:space="preserve">รายได้จากการขายและให้บริการ  </t>
  </si>
  <si>
    <t>เงินสดสุทธิใช้ไปในกิจกรรมลงทุน</t>
  </si>
  <si>
    <t>ค่าเสื่อมราคาอาคารและอุปกรณ์</t>
  </si>
  <si>
    <t>บริษัท อาร์ แอนด์ บี ฟู้ด ซัพพลาย จำกัด (มหาชน)</t>
  </si>
  <si>
    <t>อสังหาริมทรัพย์เพื่อการลงทุน</t>
  </si>
  <si>
    <t xml:space="preserve">มูลค่าที่ตราไว้หุ้นละ 1 บาท </t>
  </si>
  <si>
    <t xml:space="preserve">ชำระเต็มมูลค่าแล้วหุ้นละ 1 บาท </t>
  </si>
  <si>
    <t>จัดสรรแล้ว</t>
  </si>
  <si>
    <t>ทุนสำรองตามกฎหมาย</t>
  </si>
  <si>
    <t>จัดสรรเป็น</t>
  </si>
  <si>
    <t>ทุนสำรอง</t>
  </si>
  <si>
    <t>ตามกฎหมาย</t>
  </si>
  <si>
    <t>จัดสรรเป็นทุนสำรอง</t>
  </si>
  <si>
    <t>ค่าเสื่อมราคาอาคารและส่วนปรับปรุงอาคาร</t>
  </si>
  <si>
    <t xml:space="preserve">   จากอสังหาริมทรัพย์เพื่อการลงทุน</t>
  </si>
  <si>
    <t>งบกำไรขาดทุนเบ็ดเสร็จ</t>
  </si>
  <si>
    <t xml:space="preserve">งบแสดงการเปลี่ยนแปลงส่วนของเจ้าของ </t>
  </si>
  <si>
    <t xml:space="preserve">งบกระแสเงินสด </t>
  </si>
  <si>
    <t>เงินสดและรายการเทียบเท่าเงินสดเพิ่มขึ้นสุทธิ</t>
  </si>
  <si>
    <t>เงินสดสุทธิได้มาจากกิจกรรมดำเนินงาน</t>
  </si>
  <si>
    <t>เงินสดรับจากรายได้ค่าเช่าของอสังหาริมทรัพย์เพื่อการลงทุน</t>
  </si>
  <si>
    <t>เงินสดจากการรับชำระหนี้เงินให้กู้ยืมแก่บุคคล</t>
  </si>
  <si>
    <t>หรือกิจการที่เกี่ยวข้องกัน</t>
  </si>
  <si>
    <t>ยอดคงเหลือสิ้นงวด ณ วันที่ 31 มีนาคม พ.ศ. 2563</t>
  </si>
  <si>
    <t>พ.ศ. 2563</t>
  </si>
  <si>
    <r>
      <t xml:space="preserve">งบแสดงฐานะการเงิน </t>
    </r>
    <r>
      <rPr>
        <sz val="13"/>
        <rFont val="Browallia New"/>
        <family val="2"/>
      </rPr>
      <t>(ต่อ)</t>
    </r>
  </si>
  <si>
    <r>
      <t xml:space="preserve">งบกระแสเงินสด </t>
    </r>
    <r>
      <rPr>
        <sz val="13"/>
        <color theme="1"/>
        <rFont val="Browallia New"/>
        <family val="2"/>
      </rPr>
      <t>(ต่อ)</t>
    </r>
  </si>
  <si>
    <t>สินทรัพย์สิทธิการใช้</t>
  </si>
  <si>
    <t>รายได้ค่าเช่าจากอสังหาริมทรัพย์เพื่อการลงทุน</t>
  </si>
  <si>
    <t>ค่าใช้จ่ายจากอสังหาริมทรัพย์เพื่อการลงทุน</t>
  </si>
  <si>
    <t>เงินสดจ่ายจากอสังหาริมทรัพย์เพื่อการลงทุน</t>
  </si>
  <si>
    <t>หนี้สินตามสัญญาเช่า</t>
  </si>
  <si>
    <r>
      <t xml:space="preserve">งบกำไรขาดทุนเบ็ดเสร็จ </t>
    </r>
    <r>
      <rPr>
        <sz val="13"/>
        <color theme="1"/>
        <rFont val="Browallia New"/>
        <family val="2"/>
      </rPr>
      <t>(ต่อ)</t>
    </r>
  </si>
  <si>
    <r>
      <t xml:space="preserve">งบแสดงการเปลี่ยนแปลงส่วนของเจ้าของ </t>
    </r>
    <r>
      <rPr>
        <sz val="13"/>
        <color theme="1"/>
        <rFont val="Browallia New"/>
        <family val="2"/>
      </rPr>
      <t>(ต่อ)</t>
    </r>
  </si>
  <si>
    <t>เจ้าหนี้ซื้อที่ดิน อาคารและอุปกรณ์เพิ่มขึ้น</t>
  </si>
  <si>
    <t>(กำไร)ขาดทุนจากอัตราแลกเปลี่ยนที่ยังไม่ได้เกิดขึ้น</t>
  </si>
  <si>
    <t>ตรวจสอบแล้ว</t>
  </si>
  <si>
    <t>ขาดทุนเบ็ดเสร็จอื่นสุทธิสำหรับงวด</t>
  </si>
  <si>
    <t>ค่าตัดจำหน่ายสินทรัพย์สิทธิการใช้</t>
  </si>
  <si>
    <t>ชำระภายในหนึ่งปี</t>
  </si>
  <si>
    <t>หนี้สินตามสัญญาเช่าส่วนที่ถึงกำหนด</t>
  </si>
  <si>
    <t>ผลขาดทุนด้านเครดิตที่คาดว่าจะเกิดขึ้น</t>
  </si>
  <si>
    <t>รายได้ค่าเช่าโดยวิธีเส้นตรงของอสังหาริมทรัพย์เพื่อการลงทุน</t>
  </si>
  <si>
    <t>สินทรัพย์สิทธิการใช้เพิ่มขึ้นจากสัญญาเช่า</t>
  </si>
  <si>
    <t>กำไร(ขาดทุน)จากอัตราแลกเปลี่ยนของเงินสด</t>
  </si>
  <si>
    <t>และรายการเทียบเท่าเงินสด</t>
  </si>
  <si>
    <t>ยอดคงเหลือต้นงวด ณ วันที่ 1 มกราคม พ.ศ. 2564</t>
  </si>
  <si>
    <t>ยอดคงเหลือสิ้นงวด ณ วันที่ 31 มีนาคม พ.ศ. 2564</t>
  </si>
  <si>
    <t>เงินให้กู้ยืมระยะสั้นแก่กิจการที่เกี่ยวข้องกัน</t>
  </si>
  <si>
    <t>ที่ดิน อาคารและอุปกรณ์</t>
  </si>
  <si>
    <t xml:space="preserve">หุ้นสามัญ จำนวน 2,000,000,000 หุ้น </t>
  </si>
  <si>
    <t>รวมส่วนของผู้เป็นเจ้าของของบริษัท</t>
  </si>
  <si>
    <t>ณ วันที่ 31 มีนาคม พ.ศ. 2564</t>
  </si>
  <si>
    <t>พ.ศ. 2564</t>
  </si>
  <si>
    <t>สำหรับงวดสามเดือนสิ้นสุดวันที่ 31 มีนาคม พ.ศ. 2564</t>
  </si>
  <si>
    <r>
      <t xml:space="preserve">หนี้สินและส่วนของเจ้าของ </t>
    </r>
    <r>
      <rPr>
        <sz val="13"/>
        <rFont val="Browallia New"/>
        <family val="2"/>
      </rPr>
      <t>(ต่อ)</t>
    </r>
  </si>
  <si>
    <t xml:space="preserve"> - ปรับปรุงใหม่</t>
  </si>
  <si>
    <t>ยอดคงเหลือ ณ วันที่ 1 มกราคม พ.ศ. 2563</t>
  </si>
  <si>
    <t>การด้อยค่าของสินทรัพย์</t>
  </si>
  <si>
    <t>ผลต่างจากการลดค่าเช่า</t>
  </si>
  <si>
    <t>เงินสดจ่ายสำหรับสินทรัพย์สิทธิการใช้</t>
  </si>
  <si>
    <t>เงินสดรับชำระค่าหุ้นของบริษัทย่อยจากส่วนได้เสีย</t>
  </si>
  <si>
    <t>ที่ไม่มีอำนาจควบคุม</t>
  </si>
  <si>
    <t xml:space="preserve">สินทรัพย์ทางการเงิน (เงินฝากประจำ) </t>
  </si>
  <si>
    <t>ที่วัดมูลค่าด้วยวิธีราคาทุนตัดจำหน่าย</t>
  </si>
  <si>
    <t>ส่วนของเงินให้กู้ยืมระยะยาวแก่กิจการ</t>
  </si>
  <si>
    <t>ที่เกี่ยวข้องกันที่ถึงกำหนดชำระ</t>
  </si>
  <si>
    <t xml:space="preserve">   ภายในหนึ่งปี</t>
  </si>
  <si>
    <t>ส่วนเกินจากการรวมธุรกิจ</t>
  </si>
  <si>
    <t>ภายใต้การควบคุมเดียวกัน</t>
  </si>
  <si>
    <t>รายการที่จะจัดประเภทรายการใหม่ไปยังกำไรหรือ</t>
  </si>
  <si>
    <t>ยอดคงเหลือ ณ วันที่ 1 มกราคม พ.ศ. 2563  - ปรับปรุงใหม่</t>
  </si>
  <si>
    <t>กำไรขาดทุนเบ็ดเสร็จอื่น:</t>
  </si>
  <si>
    <t>การแบ่งปันกำไร:</t>
  </si>
  <si>
    <t>การแบ่งปันกำไรเบ็ดเสร็จรวม:</t>
  </si>
  <si>
    <t>กำไรต่อหุ้น - ส่วนของผู้เป็นเจ้าของของบริษัท</t>
  </si>
  <si>
    <t>กำไรต่อหุ้นขั้นพื้นฐาน (บาท)</t>
  </si>
  <si>
    <t>ส่วนของผู้เป็นเจ้าของของบริษัท</t>
  </si>
  <si>
    <t>ส่วนเกินจากการรวม</t>
  </si>
  <si>
    <t>ส่วนของทุน</t>
  </si>
  <si>
    <t>ของบริษัท</t>
  </si>
  <si>
    <t>รายการปรับกระทบกำไรจากการดำเนินงาน:</t>
  </si>
  <si>
    <t>ค่าเผื่อการลดลงของมูลค่าสินค้า</t>
  </si>
  <si>
    <t>กำไรจากการจำหน่ายอุปกรณ์</t>
  </si>
  <si>
    <t>เงินสดจ่ายคืนเงินกู้ยืมระยะยาวจากสถาบันการเงิน</t>
  </si>
  <si>
    <t>เงินสดจ่ายคืนเงินกู้ยืมระยะยาวจากบุคคลหรือกิจการที่เกี่ยวข้องกัน</t>
  </si>
  <si>
    <t>เงินสดจ่ายคืนเงินต้นของสัญญาเช่า</t>
  </si>
  <si>
    <t>รายการที่ไม่ใช่เงินสด:</t>
  </si>
  <si>
    <t>เงินสดสุทธิได้มา(ใช้ไป)จากกิจกรรมจัดหาเงิน</t>
  </si>
  <si>
    <t xml:space="preserve">   ผลต่างของอัตราแลกเปลี่ยนจากการแปลงค่างบการเงิน</t>
  </si>
  <si>
    <t>ขาดทุนในภายหลัง</t>
  </si>
  <si>
    <t>(ขาดทุน)กำไรจากอัตราแลกเปลี่ยน</t>
  </si>
  <si>
    <t>11 , 12</t>
  </si>
  <si>
    <r>
      <rPr>
        <u/>
        <sz val="11"/>
        <color theme="1"/>
        <rFont val="Browallia New"/>
        <family val="2"/>
      </rPr>
      <t>หัก</t>
    </r>
    <r>
      <rPr>
        <sz val="11"/>
        <color theme="1"/>
        <rFont val="Browallia New"/>
        <family val="2"/>
      </rPr>
      <t xml:space="preserve">   จ่ายผลประโยชน์พนักงาน</t>
    </r>
  </si>
  <si>
    <r>
      <t>หัก</t>
    </r>
    <r>
      <rPr>
        <sz val="11"/>
        <color theme="1"/>
        <rFont val="Browallia New"/>
        <family val="2"/>
      </rPr>
      <t xml:space="preserve">   จ่ายดอกเบี้ย</t>
    </r>
  </si>
  <si>
    <r>
      <rPr>
        <u/>
        <sz val="11"/>
        <color theme="1"/>
        <rFont val="Browallia New"/>
        <family val="2"/>
      </rPr>
      <t>หัก</t>
    </r>
    <r>
      <rPr>
        <sz val="11"/>
        <color theme="1"/>
        <rFont val="Browallia New"/>
        <family val="2"/>
      </rPr>
      <t xml:space="preserve">   จ่ายภาษีเงินได้</t>
    </r>
  </si>
  <si>
    <t>เงินสดจ่ายเพื่อซื้อบริษัทย่อย</t>
  </si>
  <si>
    <t>กลับรายการค่าเสื่อมราคาสินทรัพย์สิทธิการใช้จากการลดค่าเช่า</t>
  </si>
  <si>
    <t>การเปลี่ยนแปลงสัญญาเช่าและการประเมินหนี้สินตามสัญญาเช่าใหม่</t>
  </si>
  <si>
    <t>เรียกชำระค่าหุ้น</t>
  </si>
  <si>
    <t>ส่วนได้เสียที่ไม่มีอำนาจควบคุมเพิ่มขึ้นจากบริษัทย่อย</t>
  </si>
  <si>
    <t>ผลขาดทุนจากการด้อยค่าของสินทรัพย์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</si>
</sst>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#,##0;\(#,##0\);&quot;-&quot;;@"/>
    <numFmt numFmtId="165" formatCode="#,##0;\(#,##0\)"/>
    <numFmt numFmtId="166" formatCode="_(* #,##0_);_(* \(#,##0\);_(* &quot;-&quot;??_);_(@_)"/>
    <numFmt numFmtId="167" formatCode="#,##0.00;\(#,##0.00\);&quot;-&quot;;@"/>
    <numFmt numFmtId="168" formatCode="#,##0;\(#,##0\);\-"/>
    <numFmt numFmtId="169" formatCode="_-* #,##0_-;\-* #,##0_-;_-* &quot;-&quot;??_-;_-@_-"/>
    <numFmt numFmtId="170" formatCode="_(* #,##0.00_);_(* \(#,##0.00\);_(* &quot;-&quot;??_);_(@_)"/>
  </numFmts>
  <fonts count="19" x14ac:knownFonts="1">
    <font>
      <sz val="16"/>
      <color theme="1"/>
      <name val="AngsanaUPC"/>
      <family val="2"/>
      <charset val="222"/>
    </font>
    <font>
      <b/>
      <sz val="13"/>
      <name val="Browallia New"/>
      <family val="2"/>
    </font>
    <font>
      <sz val="13"/>
      <name val="Browallia New"/>
      <family val="2"/>
    </font>
    <font>
      <u/>
      <sz val="13"/>
      <name val="Browallia New"/>
      <family val="2"/>
    </font>
    <font>
      <sz val="10"/>
      <name val="MS Sans Serif"/>
      <family val="2"/>
      <charset val="222"/>
    </font>
    <font>
      <b/>
      <sz val="13"/>
      <color theme="1"/>
      <name val="Browallia New"/>
      <family val="2"/>
    </font>
    <font>
      <sz val="13"/>
      <color theme="1"/>
      <name val="Browallia New"/>
      <family val="2"/>
    </font>
    <font>
      <b/>
      <sz val="12"/>
      <color theme="1"/>
      <name val="Browallia New"/>
      <family val="2"/>
    </font>
    <font>
      <sz val="12"/>
      <color theme="1"/>
      <name val="Browallia New"/>
      <family val="2"/>
    </font>
    <font>
      <sz val="16"/>
      <color theme="1"/>
      <name val="AngsanaUPC"/>
      <family val="2"/>
      <charset val="222"/>
    </font>
    <font>
      <sz val="11"/>
      <color theme="1"/>
      <name val="Browallia New"/>
      <family val="2"/>
    </font>
    <font>
      <i/>
      <sz val="12"/>
      <color theme="1"/>
      <name val="Browallia New"/>
      <family val="2"/>
    </font>
    <font>
      <sz val="12"/>
      <color theme="0"/>
      <name val="Browallia New"/>
      <family val="2"/>
    </font>
    <font>
      <b/>
      <sz val="11"/>
      <color theme="1"/>
      <name val="Browallia New"/>
      <family val="2"/>
    </font>
    <font>
      <b/>
      <sz val="11"/>
      <name val="Browallia New"/>
      <family val="2"/>
    </font>
    <font>
      <b/>
      <sz val="12"/>
      <name val="Browallia New"/>
      <family val="2"/>
    </font>
    <font>
      <sz val="14"/>
      <name val="Cordia New"/>
      <family val="2"/>
    </font>
    <font>
      <sz val="11"/>
      <name val="Browallia New"/>
      <family val="2"/>
    </font>
    <font>
      <u/>
      <sz val="11"/>
      <color theme="1"/>
      <name val="Browallia New"/>
      <family val="2"/>
    </font>
  </fonts>
  <fills count="3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auto="1"/>
      </bottom>
      <diagonal/>
    </border>
  </borders>
  <cellStyleXfs count="6">
    <xf numFmtId="0" fontId="0" fillId="0" borderId="0"/>
    <xf numFmtId="0" fontId="4" fillId="0" borderId="0" applyFont="0" applyAlignment="0">
      <alignment horizontal="center"/>
    </xf>
    <xf numFmtId="9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0" fontId="16" fillId="0" borderId="0"/>
    <xf numFmtId="43" fontId="9" fillId="0" borderId="0" applyFont="0" applyFill="0" applyBorder="0" applyAlignment="0" applyProtection="0"/>
  </cellStyleXfs>
  <cellXfs count="320">
    <xf numFmtId="0" fontId="0" fillId="0" borderId="0" xfId="0"/>
    <xf numFmtId="0" fontId="1" fillId="0" borderId="0" xfId="0" quotePrefix="1" applyFont="1" applyFill="1" applyAlignment="1">
      <alignment vertical="center"/>
    </xf>
    <xf numFmtId="0" fontId="2" fillId="0" borderId="0" xfId="0" applyFont="1" applyFill="1" applyAlignment="1">
      <alignment vertical="center"/>
    </xf>
    <xf numFmtId="164" fontId="2" fillId="0" borderId="0" xfId="0" applyNumberFormat="1" applyFont="1" applyFill="1" applyAlignment="1">
      <alignment horizontal="right" vertical="center"/>
    </xf>
    <xf numFmtId="43" fontId="2" fillId="0" borderId="0" xfId="0" applyNumberFormat="1" applyFont="1" applyFill="1" applyAlignment="1">
      <alignment horizontal="right" vertical="center"/>
    </xf>
    <xf numFmtId="0" fontId="2" fillId="0" borderId="5" xfId="0" applyFont="1" applyFill="1" applyBorder="1" applyAlignment="1">
      <alignment vertical="center"/>
    </xf>
    <xf numFmtId="164" fontId="2" fillId="0" borderId="5" xfId="0" applyNumberFormat="1" applyFont="1" applyFill="1" applyBorder="1" applyAlignment="1">
      <alignment horizontal="right" vertical="center"/>
    </xf>
    <xf numFmtId="43" fontId="2" fillId="0" borderId="5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horizontal="left" vertical="center"/>
    </xf>
    <xf numFmtId="164" fontId="2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164" fontId="1" fillId="0" borderId="0" xfId="0" applyNumberFormat="1" applyFont="1" applyFill="1" applyAlignment="1">
      <alignment horizontal="right" vertical="center"/>
    </xf>
    <xf numFmtId="43" fontId="1" fillId="0" borderId="0" xfId="0" applyNumberFormat="1" applyFont="1" applyFill="1" applyAlignment="1">
      <alignment horizontal="right" vertical="center"/>
    </xf>
    <xf numFmtId="164" fontId="1" fillId="0" borderId="5" xfId="0" applyNumberFormat="1" applyFont="1" applyFill="1" applyBorder="1" applyAlignment="1">
      <alignment horizontal="right" vertical="center"/>
    </xf>
    <xf numFmtId="43" fontId="1" fillId="0" borderId="0" xfId="0" quotePrefix="1" applyNumberFormat="1" applyFont="1" applyFill="1" applyAlignment="1">
      <alignment horizontal="right" vertical="center"/>
    </xf>
    <xf numFmtId="164" fontId="1" fillId="0" borderId="0" xfId="0" applyNumberFormat="1" applyFont="1" applyFill="1" applyBorder="1" applyAlignment="1">
      <alignment horizontal="right" vertical="center"/>
    </xf>
    <xf numFmtId="43" fontId="2" fillId="0" borderId="0" xfId="0" applyNumberFormat="1" applyFont="1" applyFill="1" applyBorder="1" applyAlignment="1">
      <alignment horizontal="right" vertical="center"/>
    </xf>
    <xf numFmtId="0" fontId="1" fillId="0" borderId="0" xfId="0" quotePrefix="1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5" xfId="0" quotePrefix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" fillId="0" borderId="5" xfId="0" quotePrefix="1" applyFont="1" applyFill="1" applyBorder="1" applyAlignment="1">
      <alignment vertical="center"/>
    </xf>
    <xf numFmtId="0" fontId="5" fillId="0" borderId="0" xfId="0" quotePrefix="1" applyFont="1" applyFill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164" fontId="6" fillId="0" borderId="0" xfId="0" applyNumberFormat="1" applyFont="1" applyFill="1" applyBorder="1" applyAlignment="1">
      <alignment horizontal="right" vertical="center"/>
    </xf>
    <xf numFmtId="43" fontId="6" fillId="0" borderId="0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5" fillId="0" borderId="1" xfId="0" quotePrefix="1" applyFont="1" applyFill="1" applyBorder="1" applyAlignment="1">
      <alignment horizontal="left" vertical="center"/>
    </xf>
    <xf numFmtId="0" fontId="6" fillId="0" borderId="1" xfId="0" applyFont="1" applyFill="1" applyBorder="1" applyAlignment="1">
      <alignment vertical="center"/>
    </xf>
    <xf numFmtId="164" fontId="6" fillId="0" borderId="1" xfId="0" applyNumberFormat="1" applyFont="1" applyFill="1" applyBorder="1" applyAlignment="1">
      <alignment horizontal="right" vertical="center"/>
    </xf>
    <xf numFmtId="43" fontId="6" fillId="0" borderId="1" xfId="0" applyNumberFormat="1" applyFont="1" applyFill="1" applyBorder="1" applyAlignment="1">
      <alignment horizontal="right" vertical="center"/>
    </xf>
    <xf numFmtId="0" fontId="6" fillId="0" borderId="0" xfId="0" quotePrefix="1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43" fontId="6" fillId="0" borderId="0" xfId="0" applyNumberFormat="1" applyFont="1" applyFill="1" applyAlignment="1">
      <alignment horizontal="right" vertical="center"/>
    </xf>
    <xf numFmtId="164" fontId="6" fillId="0" borderId="0" xfId="0" applyNumberFormat="1" applyFont="1" applyFill="1" applyAlignment="1">
      <alignment horizontal="right" vertical="center"/>
    </xf>
    <xf numFmtId="164" fontId="6" fillId="0" borderId="0" xfId="0" applyNumberFormat="1" applyFont="1" applyFill="1" applyAlignment="1">
      <alignment vertical="center"/>
    </xf>
    <xf numFmtId="164" fontId="6" fillId="0" borderId="5" xfId="0" applyNumberFormat="1" applyFont="1" applyFill="1" applyBorder="1" applyAlignment="1">
      <alignment horizontal="right" vertical="center"/>
    </xf>
    <xf numFmtId="164" fontId="6" fillId="0" borderId="0" xfId="0" applyNumberFormat="1" applyFont="1" applyFill="1" applyBorder="1" applyAlignment="1">
      <alignment vertical="center"/>
    </xf>
    <xf numFmtId="164" fontId="6" fillId="0" borderId="5" xfId="0" applyNumberFormat="1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horizontal="right" vertical="center"/>
    </xf>
    <xf numFmtId="0" fontId="6" fillId="0" borderId="1" xfId="0" quotePrefix="1" applyFont="1" applyFill="1" applyBorder="1" applyAlignment="1">
      <alignment horizontal="left" vertical="center"/>
    </xf>
    <xf numFmtId="165" fontId="5" fillId="0" borderId="0" xfId="0" quotePrefix="1" applyNumberFormat="1" applyFont="1" applyFill="1" applyAlignment="1">
      <alignment horizontal="left" vertical="center"/>
    </xf>
    <xf numFmtId="165" fontId="5" fillId="0" borderId="1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164" fontId="7" fillId="0" borderId="0" xfId="0" applyNumberFormat="1" applyFont="1" applyFill="1" applyAlignment="1">
      <alignment horizontal="right" vertical="center"/>
    </xf>
    <xf numFmtId="0" fontId="7" fillId="0" borderId="0" xfId="0" applyFont="1" applyFill="1" applyAlignment="1">
      <alignment vertical="center"/>
    </xf>
    <xf numFmtId="164" fontId="7" fillId="0" borderId="1" xfId="0" applyNumberFormat="1" applyFont="1" applyFill="1" applyBorder="1" applyAlignment="1">
      <alignment horizontal="right" vertical="center"/>
    </xf>
    <xf numFmtId="43" fontId="7" fillId="0" borderId="0" xfId="0" quotePrefix="1" applyNumberFormat="1" applyFont="1" applyFill="1" applyAlignment="1">
      <alignment horizontal="right" vertical="center"/>
    </xf>
    <xf numFmtId="164" fontId="8" fillId="0" borderId="0" xfId="0" applyNumberFormat="1" applyFont="1" applyFill="1" applyBorder="1" applyAlignment="1">
      <alignment horizontal="right" vertical="center"/>
    </xf>
    <xf numFmtId="165" fontId="6" fillId="0" borderId="1" xfId="0" applyNumberFormat="1" applyFont="1" applyFill="1" applyBorder="1" applyAlignment="1">
      <alignment vertical="center"/>
    </xf>
    <xf numFmtId="165" fontId="6" fillId="0" borderId="1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Alignment="1">
      <alignment vertical="center"/>
    </xf>
    <xf numFmtId="165" fontId="6" fillId="0" borderId="0" xfId="0" applyNumberFormat="1" applyFont="1" applyFill="1" applyBorder="1" applyAlignment="1">
      <alignment horizontal="left" vertical="center"/>
    </xf>
    <xf numFmtId="164" fontId="6" fillId="0" borderId="0" xfId="0" quotePrefix="1" applyNumberFormat="1" applyFont="1" applyFill="1" applyBorder="1" applyAlignment="1">
      <alignment horizontal="right" vertical="center"/>
    </xf>
    <xf numFmtId="164" fontId="8" fillId="0" borderId="2" xfId="0" applyNumberFormat="1" applyFont="1" applyFill="1" applyBorder="1" applyAlignment="1">
      <alignment horizontal="right" vertical="center"/>
    </xf>
    <xf numFmtId="164" fontId="8" fillId="0" borderId="0" xfId="0" applyNumberFormat="1" applyFont="1" applyFill="1" applyAlignment="1">
      <alignment horizontal="right" vertical="center"/>
    </xf>
    <xf numFmtId="0" fontId="5" fillId="0" borderId="0" xfId="0" applyFont="1" applyAlignment="1">
      <alignment vertical="center"/>
    </xf>
    <xf numFmtId="0" fontId="5" fillId="0" borderId="0" xfId="0" quotePrefix="1" applyFont="1" applyAlignment="1">
      <alignment vertical="center"/>
    </xf>
    <xf numFmtId="0" fontId="6" fillId="0" borderId="0" xfId="0" applyFont="1" applyAlignment="1">
      <alignment vertical="center"/>
    </xf>
    <xf numFmtId="164" fontId="6" fillId="0" borderId="0" xfId="0" applyNumberFormat="1" applyFont="1" applyAlignment="1">
      <alignment vertical="center"/>
    </xf>
    <xf numFmtId="164" fontId="6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164" fontId="6" fillId="0" borderId="1" xfId="0" applyNumberFormat="1" applyFont="1" applyBorder="1" applyAlignment="1">
      <alignment vertical="center"/>
    </xf>
    <xf numFmtId="164" fontId="6" fillId="0" borderId="5" xfId="0" applyNumberFormat="1" applyFont="1" applyBorder="1" applyAlignment="1">
      <alignment vertical="center"/>
    </xf>
    <xf numFmtId="0" fontId="6" fillId="0" borderId="5" xfId="0" applyFont="1" applyBorder="1" applyAlignment="1">
      <alignment vertical="center"/>
    </xf>
    <xf numFmtId="164" fontId="6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vertical="center"/>
    </xf>
    <xf numFmtId="164" fontId="5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164" fontId="5" fillId="0" borderId="0" xfId="0" applyNumberFormat="1" applyFont="1" applyBorder="1" applyAlignment="1">
      <alignment horizontal="right" vertical="center"/>
    </xf>
    <xf numFmtId="0" fontId="5" fillId="0" borderId="0" xfId="0" applyFont="1" applyBorder="1" applyAlignment="1">
      <alignment horizontal="right" vertical="center" wrapText="1"/>
    </xf>
    <xf numFmtId="164" fontId="1" fillId="0" borderId="0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164" fontId="5" fillId="0" borderId="0" xfId="0" applyNumberFormat="1" applyFont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164" fontId="5" fillId="0" borderId="5" xfId="0" applyNumberFormat="1" applyFont="1" applyBorder="1" applyAlignment="1">
      <alignment horizontal="right" vertical="center" wrapText="1"/>
    </xf>
    <xf numFmtId="164" fontId="1" fillId="0" borderId="5" xfId="0" applyNumberFormat="1" applyFont="1" applyFill="1" applyBorder="1" applyAlignment="1">
      <alignment horizontal="right" vertical="center" wrapText="1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horizontal="center" vertical="center" wrapText="1"/>
    </xf>
    <xf numFmtId="164" fontId="6" fillId="0" borderId="0" xfId="0" applyNumberFormat="1" applyFont="1" applyBorder="1" applyAlignment="1">
      <alignment horizontal="right" vertical="center" wrapText="1"/>
    </xf>
    <xf numFmtId="0" fontId="6" fillId="0" borderId="0" xfId="0" applyFont="1" applyBorder="1" applyAlignment="1">
      <alignment vertical="center" wrapText="1"/>
    </xf>
    <xf numFmtId="43" fontId="6" fillId="0" borderId="0" xfId="0" applyNumberFormat="1" applyFont="1" applyBorder="1" applyAlignment="1">
      <alignment horizontal="right" vertical="center" wrapText="1"/>
    </xf>
    <xf numFmtId="0" fontId="6" fillId="0" borderId="1" xfId="0" quotePrefix="1" applyFont="1" applyBorder="1" applyAlignment="1">
      <alignment horizontal="left" vertical="center"/>
    </xf>
    <xf numFmtId="164" fontId="6" fillId="0" borderId="0" xfId="0" applyNumberFormat="1" applyFont="1" applyFill="1" applyAlignment="1">
      <alignment horizontal="center" vertical="center"/>
    </xf>
    <xf numFmtId="164" fontId="5" fillId="0" borderId="0" xfId="0" applyNumberFormat="1" applyFont="1" applyFill="1" applyAlignment="1">
      <alignment vertical="center"/>
    </xf>
    <xf numFmtId="0" fontId="5" fillId="0" borderId="5" xfId="0" quotePrefix="1" applyFont="1" applyFill="1" applyBorder="1" applyAlignment="1">
      <alignment horizontal="left" vertical="center"/>
    </xf>
    <xf numFmtId="164" fontId="6" fillId="0" borderId="1" xfId="0" applyNumberFormat="1" applyFont="1" applyFill="1" applyBorder="1" applyAlignment="1">
      <alignment vertical="center"/>
    </xf>
    <xf numFmtId="164" fontId="6" fillId="0" borderId="1" xfId="0" applyNumberFormat="1" applyFont="1" applyFill="1" applyBorder="1" applyAlignment="1">
      <alignment horizontal="center" vertical="center"/>
    </xf>
    <xf numFmtId="164" fontId="6" fillId="0" borderId="5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right" vertical="center" wrapText="1"/>
    </xf>
    <xf numFmtId="43" fontId="6" fillId="0" borderId="0" xfId="0" applyNumberFormat="1" applyFont="1" applyFill="1" applyBorder="1" applyAlignment="1">
      <alignment horizontal="right" vertical="center" wrapText="1"/>
    </xf>
    <xf numFmtId="164" fontId="6" fillId="2" borderId="0" xfId="0" applyNumberFormat="1" applyFont="1" applyFill="1" applyBorder="1" applyAlignment="1">
      <alignment horizontal="right" vertical="center"/>
    </xf>
    <xf numFmtId="164" fontId="6" fillId="2" borderId="5" xfId="0" applyNumberFormat="1" applyFont="1" applyFill="1" applyBorder="1" applyAlignment="1">
      <alignment horizontal="right" vertical="center"/>
    </xf>
    <xf numFmtId="164" fontId="6" fillId="2" borderId="0" xfId="0" applyNumberFormat="1" applyFont="1" applyFill="1" applyBorder="1" applyAlignment="1">
      <alignment vertical="center"/>
    </xf>
    <xf numFmtId="164" fontId="6" fillId="2" borderId="0" xfId="0" applyNumberFormat="1" applyFont="1" applyFill="1" applyBorder="1" applyAlignment="1">
      <alignment horizontal="right" vertical="center" wrapText="1"/>
    </xf>
    <xf numFmtId="43" fontId="6" fillId="2" borderId="0" xfId="0" applyNumberFormat="1" applyFont="1" applyFill="1" applyBorder="1" applyAlignment="1">
      <alignment horizontal="right" vertical="center" wrapText="1"/>
    </xf>
    <xf numFmtId="164" fontId="6" fillId="2" borderId="2" xfId="0" applyNumberFormat="1" applyFont="1" applyFill="1" applyBorder="1" applyAlignment="1">
      <alignment horizontal="right" vertical="center" wrapText="1"/>
    </xf>
    <xf numFmtId="164" fontId="6" fillId="2" borderId="1" xfId="0" applyNumberFormat="1" applyFont="1" applyFill="1" applyBorder="1" applyAlignment="1">
      <alignment horizontal="right" vertical="center" wrapText="1"/>
    </xf>
    <xf numFmtId="164" fontId="8" fillId="2" borderId="0" xfId="0" applyNumberFormat="1" applyFont="1" applyFill="1" applyBorder="1" applyAlignment="1">
      <alignment horizontal="right" vertical="center"/>
    </xf>
    <xf numFmtId="164" fontId="8" fillId="2" borderId="1" xfId="0" applyNumberFormat="1" applyFont="1" applyFill="1" applyBorder="1" applyAlignment="1">
      <alignment horizontal="right" vertical="center"/>
    </xf>
    <xf numFmtId="164" fontId="7" fillId="2" borderId="0" xfId="0" applyNumberFormat="1" applyFont="1" applyFill="1" applyBorder="1" applyAlignment="1">
      <alignment horizontal="right" vertical="center"/>
    </xf>
    <xf numFmtId="164" fontId="8" fillId="2" borderId="5" xfId="0" applyNumberFormat="1" applyFont="1" applyFill="1" applyBorder="1" applyAlignment="1">
      <alignment horizontal="right" vertical="center"/>
    </xf>
    <xf numFmtId="164" fontId="8" fillId="2" borderId="2" xfId="0" applyNumberFormat="1" applyFont="1" applyFill="1" applyBorder="1" applyAlignment="1">
      <alignment horizontal="right" vertical="center"/>
    </xf>
    <xf numFmtId="164" fontId="8" fillId="2" borderId="0" xfId="0" applyNumberFormat="1" applyFont="1" applyFill="1" applyAlignment="1">
      <alignment horizontal="right" vertical="center"/>
    </xf>
    <xf numFmtId="164" fontId="8" fillId="0" borderId="1" xfId="0" applyNumberFormat="1" applyFont="1" applyFill="1" applyBorder="1" applyAlignment="1">
      <alignment horizontal="right" vertical="center"/>
    </xf>
    <xf numFmtId="164" fontId="7" fillId="0" borderId="0" xfId="0" applyNumberFormat="1" applyFont="1" applyFill="1" applyBorder="1" applyAlignment="1">
      <alignment horizontal="right" vertical="center"/>
    </xf>
    <xf numFmtId="164" fontId="8" fillId="0" borderId="5" xfId="0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5" xfId="0" quotePrefix="1" applyFont="1" applyFill="1" applyBorder="1" applyAlignment="1">
      <alignment horizontal="center" vertical="center"/>
    </xf>
    <xf numFmtId="0" fontId="1" fillId="0" borderId="0" xfId="0" quotePrefix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65" fontId="6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164" fontId="8" fillId="0" borderId="0" xfId="0" applyNumberFormat="1" applyFont="1" applyFill="1" applyAlignment="1">
      <alignment vertical="center"/>
    </xf>
    <xf numFmtId="0" fontId="8" fillId="0" borderId="0" xfId="0" quotePrefix="1" applyFont="1" applyFill="1" applyBorder="1" applyAlignment="1">
      <alignment horizontal="left" vertical="center"/>
    </xf>
    <xf numFmtId="166" fontId="7" fillId="0" borderId="0" xfId="0" applyNumberFormat="1" applyFont="1" applyFill="1" applyAlignment="1">
      <alignment horizontal="right" vertical="center"/>
    </xf>
    <xf numFmtId="164" fontId="7" fillId="0" borderId="0" xfId="0" applyNumberFormat="1" applyFont="1" applyFill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/>
    </xf>
    <xf numFmtId="166" fontId="7" fillId="0" borderId="0" xfId="0" applyNumberFormat="1" applyFont="1" applyFill="1" applyBorder="1" applyAlignment="1">
      <alignment horizontal="right" vertical="center"/>
    </xf>
    <xf numFmtId="0" fontId="7" fillId="0" borderId="0" xfId="0" applyFont="1" applyFill="1" applyAlignment="1">
      <alignment horizontal="center" vertical="center"/>
    </xf>
    <xf numFmtId="43" fontId="8" fillId="0" borderId="0" xfId="0" applyNumberFormat="1" applyFont="1" applyFill="1" applyAlignment="1">
      <alignment horizontal="right" vertical="center"/>
    </xf>
    <xf numFmtId="43" fontId="8" fillId="0" borderId="0" xfId="0" applyNumberFormat="1" applyFont="1" applyFill="1" applyBorder="1" applyAlignment="1">
      <alignment horizontal="right" vertical="center"/>
    </xf>
    <xf numFmtId="164" fontId="8" fillId="2" borderId="0" xfId="0" applyNumberFormat="1" applyFont="1" applyFill="1" applyBorder="1" applyAlignment="1">
      <alignment vertical="center"/>
    </xf>
    <xf numFmtId="164" fontId="8" fillId="0" borderId="0" xfId="0" applyNumberFormat="1" applyFont="1" applyFill="1" applyBorder="1" applyAlignment="1">
      <alignment vertical="center"/>
    </xf>
    <xf numFmtId="164" fontId="8" fillId="2" borderId="1" xfId="0" quotePrefix="1" applyNumberFormat="1" applyFont="1" applyFill="1" applyBorder="1" applyAlignment="1">
      <alignment vertical="center"/>
    </xf>
    <xf numFmtId="164" fontId="8" fillId="0" borderId="1" xfId="0" quotePrefix="1" applyNumberFormat="1" applyFont="1" applyFill="1" applyBorder="1" applyAlignment="1">
      <alignment vertical="center"/>
    </xf>
    <xf numFmtId="0" fontId="7" fillId="0" borderId="0" xfId="0" quotePrefix="1" applyFont="1" applyFill="1" applyAlignment="1">
      <alignment horizontal="left" vertical="center"/>
    </xf>
    <xf numFmtId="10" fontId="8" fillId="2" borderId="0" xfId="2" applyNumberFormat="1" applyFont="1" applyFill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8" fillId="2" borderId="0" xfId="0" applyFont="1" applyFill="1" applyAlignment="1">
      <alignment vertical="center"/>
    </xf>
    <xf numFmtId="164" fontId="8" fillId="2" borderId="5" xfId="0" applyNumberFormat="1" applyFont="1" applyFill="1" applyBorder="1" applyAlignment="1">
      <alignment vertical="center"/>
    </xf>
    <xf numFmtId="164" fontId="8" fillId="0" borderId="5" xfId="0" applyNumberFormat="1" applyFont="1" applyFill="1" applyBorder="1" applyAlignment="1">
      <alignment vertical="center"/>
    </xf>
    <xf numFmtId="166" fontId="8" fillId="2" borderId="0" xfId="0" applyNumberFormat="1" applyFont="1" applyFill="1" applyAlignment="1">
      <alignment vertical="center"/>
    </xf>
    <xf numFmtId="166" fontId="8" fillId="0" borderId="0" xfId="0" applyNumberFormat="1" applyFont="1" applyFill="1" applyAlignment="1">
      <alignment vertical="center"/>
    </xf>
    <xf numFmtId="0" fontId="7" fillId="0" borderId="0" xfId="0" quotePrefix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164" fontId="8" fillId="2" borderId="6" xfId="0" applyNumberFormat="1" applyFont="1" applyFill="1" applyBorder="1" applyAlignment="1">
      <alignment vertical="center"/>
    </xf>
    <xf numFmtId="164" fontId="8" fillId="0" borderId="6" xfId="0" applyNumberFormat="1" applyFont="1" applyFill="1" applyBorder="1" applyAlignment="1">
      <alignment vertical="center"/>
    </xf>
    <xf numFmtId="167" fontId="8" fillId="2" borderId="6" xfId="0" applyNumberFormat="1" applyFont="1" applyFill="1" applyBorder="1" applyAlignment="1">
      <alignment vertical="center"/>
    </xf>
    <xf numFmtId="167" fontId="8" fillId="0" borderId="0" xfId="0" applyNumberFormat="1" applyFont="1" applyFill="1" applyBorder="1" applyAlignment="1">
      <alignment vertical="center"/>
    </xf>
    <xf numFmtId="167" fontId="8" fillId="0" borderId="6" xfId="0" applyNumberFormat="1" applyFont="1" applyFill="1" applyBorder="1" applyAlignment="1">
      <alignment vertical="center"/>
    </xf>
    <xf numFmtId="167" fontId="8" fillId="0" borderId="0" xfId="0" applyNumberFormat="1" applyFont="1" applyFill="1" applyBorder="1" applyAlignment="1">
      <alignment horizontal="right" vertical="center"/>
    </xf>
    <xf numFmtId="167" fontId="12" fillId="0" borderId="0" xfId="0" applyNumberFormat="1" applyFont="1" applyFill="1" applyBorder="1" applyAlignment="1">
      <alignment horizontal="right" vertical="center"/>
    </xf>
    <xf numFmtId="167" fontId="12" fillId="0" borderId="0" xfId="0" applyNumberFormat="1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0" xfId="0" applyFont="1" applyFill="1" applyBorder="1" applyAlignment="1">
      <alignment vertical="center"/>
    </xf>
    <xf numFmtId="164" fontId="13" fillId="0" borderId="4" xfId="0" applyNumberFormat="1" applyFont="1" applyFill="1" applyBorder="1" applyAlignment="1">
      <alignment vertical="center"/>
    </xf>
    <xf numFmtId="164" fontId="13" fillId="0" borderId="0" xfId="0" applyNumberFormat="1" applyFont="1" applyFill="1" applyBorder="1" applyAlignment="1">
      <alignment horizontal="center" vertical="center"/>
    </xf>
    <xf numFmtId="164" fontId="13" fillId="0" borderId="0" xfId="0" applyNumberFormat="1" applyFont="1" applyFill="1" applyBorder="1" applyAlignment="1">
      <alignment horizontal="right" vertical="center"/>
    </xf>
    <xf numFmtId="164" fontId="13" fillId="0" borderId="0" xfId="0" applyNumberFormat="1" applyFont="1" applyFill="1" applyAlignment="1">
      <alignment horizontal="right" vertical="center"/>
    </xf>
    <xf numFmtId="168" fontId="13" fillId="0" borderId="0" xfId="0" applyNumberFormat="1" applyFont="1" applyFill="1" applyBorder="1" applyAlignment="1">
      <alignment vertical="center"/>
    </xf>
    <xf numFmtId="164" fontId="14" fillId="0" borderId="0" xfId="0" applyNumberFormat="1" applyFont="1" applyFill="1" applyAlignment="1">
      <alignment horizontal="right" vertical="center"/>
    </xf>
    <xf numFmtId="168" fontId="13" fillId="0" borderId="0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right" vertical="center"/>
    </xf>
    <xf numFmtId="164" fontId="14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right" vertical="center"/>
    </xf>
    <xf numFmtId="0" fontId="13" fillId="0" borderId="5" xfId="0" applyFont="1" applyFill="1" applyBorder="1" applyAlignment="1">
      <alignment horizontal="right" vertical="center"/>
    </xf>
    <xf numFmtId="164" fontId="13" fillId="0" borderId="0" xfId="0" applyNumberFormat="1" applyFont="1" applyFill="1" applyBorder="1" applyAlignment="1">
      <alignment horizontal="right" vertical="center" wrapText="1"/>
    </xf>
    <xf numFmtId="0" fontId="13" fillId="0" borderId="0" xfId="0" applyFont="1" applyFill="1" applyBorder="1" applyAlignment="1">
      <alignment horizontal="right" vertical="center" wrapText="1"/>
    </xf>
    <xf numFmtId="0" fontId="13" fillId="0" borderId="0" xfId="0" applyFont="1" applyFill="1" applyBorder="1" applyAlignment="1">
      <alignment vertical="center"/>
    </xf>
    <xf numFmtId="164" fontId="10" fillId="0" borderId="0" xfId="0" applyNumberFormat="1" applyFont="1" applyFill="1" applyBorder="1" applyAlignment="1">
      <alignment horizontal="center" vertical="center"/>
    </xf>
    <xf numFmtId="164" fontId="10" fillId="0" borderId="0" xfId="0" applyNumberFormat="1" applyFont="1" applyFill="1" applyBorder="1" applyAlignment="1">
      <alignment vertical="center"/>
    </xf>
    <xf numFmtId="164" fontId="10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center" vertical="center" wrapText="1"/>
    </xf>
    <xf numFmtId="164" fontId="10" fillId="0" borderId="5" xfId="0" applyNumberFormat="1" applyFont="1" applyFill="1" applyBorder="1" applyAlignment="1">
      <alignment vertical="center"/>
    </xf>
    <xf numFmtId="164" fontId="10" fillId="0" borderId="0" xfId="0" applyNumberFormat="1" applyFont="1" applyFill="1" applyBorder="1" applyAlignment="1">
      <alignment horizontal="right" vertical="center" wrapText="1"/>
    </xf>
    <xf numFmtId="43" fontId="10" fillId="0" borderId="0" xfId="0" applyNumberFormat="1" applyFont="1" applyFill="1" applyBorder="1" applyAlignment="1">
      <alignment horizontal="right" vertical="center" wrapText="1"/>
    </xf>
    <xf numFmtId="164" fontId="10" fillId="0" borderId="2" xfId="0" applyNumberFormat="1" applyFont="1" applyFill="1" applyBorder="1" applyAlignment="1">
      <alignment horizontal="right" vertical="center" wrapText="1"/>
    </xf>
    <xf numFmtId="164" fontId="10" fillId="2" borderId="0" xfId="0" applyNumberFormat="1" applyFont="1" applyFill="1" applyBorder="1" applyAlignment="1">
      <alignment vertical="center"/>
    </xf>
    <xf numFmtId="164" fontId="10" fillId="2" borderId="5" xfId="0" applyNumberFormat="1" applyFont="1" applyFill="1" applyBorder="1" applyAlignment="1">
      <alignment vertical="center"/>
    </xf>
    <xf numFmtId="164" fontId="10" fillId="2" borderId="0" xfId="0" applyNumberFormat="1" applyFont="1" applyFill="1" applyBorder="1" applyAlignment="1">
      <alignment horizontal="right" vertical="center" wrapText="1"/>
    </xf>
    <xf numFmtId="164" fontId="10" fillId="2" borderId="0" xfId="0" applyNumberFormat="1" applyFont="1" applyFill="1" applyBorder="1" applyAlignment="1">
      <alignment horizontal="right" vertical="center"/>
    </xf>
    <xf numFmtId="164" fontId="10" fillId="2" borderId="2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center" vertical="center"/>
    </xf>
    <xf numFmtId="164" fontId="6" fillId="0" borderId="1" xfId="0" applyNumberFormat="1" applyFont="1" applyFill="1" applyBorder="1" applyAlignment="1">
      <alignment horizontal="right" vertical="center" wrapText="1"/>
    </xf>
    <xf numFmtId="164" fontId="6" fillId="0" borderId="2" xfId="0" applyNumberFormat="1" applyFont="1" applyFill="1" applyBorder="1" applyAlignment="1">
      <alignment horizontal="right" vertical="center" wrapText="1"/>
    </xf>
    <xf numFmtId="164" fontId="15" fillId="0" borderId="0" xfId="0" applyNumberFormat="1" applyFont="1" applyFill="1" applyAlignment="1">
      <alignment horizontal="right" vertical="center"/>
    </xf>
    <xf numFmtId="43" fontId="15" fillId="0" borderId="0" xfId="0" applyNumberFormat="1" applyFont="1" applyFill="1" applyAlignment="1">
      <alignment horizontal="right" vertical="center"/>
    </xf>
    <xf numFmtId="0" fontId="15" fillId="0" borderId="0" xfId="0" applyFont="1" applyFill="1" applyAlignment="1">
      <alignment vertical="center"/>
    </xf>
    <xf numFmtId="166" fontId="1" fillId="0" borderId="0" xfId="0" applyNumberFormat="1" applyFont="1" applyFill="1" applyAlignment="1">
      <alignment horizontal="right" vertical="center"/>
    </xf>
    <xf numFmtId="166" fontId="1" fillId="0" borderId="0" xfId="0" applyNumberFormat="1" applyFont="1" applyFill="1" applyBorder="1" applyAlignment="1">
      <alignment vertical="center"/>
    </xf>
    <xf numFmtId="166" fontId="1" fillId="0" borderId="0" xfId="0" applyNumberFormat="1" applyFont="1" applyFill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quotePrefix="1" applyFont="1" applyAlignment="1">
      <alignment horizontal="center" vertical="center"/>
    </xf>
    <xf numFmtId="0" fontId="1" fillId="0" borderId="0" xfId="0" quotePrefix="1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quotePrefix="1" applyFont="1" applyAlignment="1">
      <alignment horizontal="left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" fillId="0" borderId="0" xfId="0" quotePrefix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quotePrefix="1" applyFont="1" applyAlignment="1">
      <alignment horizontal="center" vertical="center"/>
    </xf>
    <xf numFmtId="0" fontId="2" fillId="0" borderId="0" xfId="0" quotePrefix="1" applyFont="1" applyAlignment="1">
      <alignment vertical="center"/>
    </xf>
    <xf numFmtId="43" fontId="2" fillId="0" borderId="0" xfId="0" quotePrefix="1" applyNumberFormat="1" applyFont="1" applyFill="1" applyAlignment="1">
      <alignment horizontal="right" vertical="center"/>
    </xf>
    <xf numFmtId="0" fontId="2" fillId="0" borderId="0" xfId="0" quotePrefix="1" applyFont="1" applyFill="1" applyAlignment="1">
      <alignment vertical="center"/>
    </xf>
    <xf numFmtId="0" fontId="2" fillId="0" borderId="0" xfId="1" applyFont="1" applyAlignment="1">
      <alignment horizontal="center" vertical="center"/>
    </xf>
    <xf numFmtId="164" fontId="2" fillId="0" borderId="6" xfId="0" applyNumberFormat="1" applyFont="1" applyFill="1" applyBorder="1" applyAlignment="1">
      <alignment horizontal="right" vertical="center"/>
    </xf>
    <xf numFmtId="0" fontId="2" fillId="0" borderId="1" xfId="0" quotePrefix="1" applyFont="1" applyFill="1" applyBorder="1" applyAlignment="1">
      <alignment horizontal="left" vertical="center"/>
    </xf>
    <xf numFmtId="164" fontId="2" fillId="0" borderId="0" xfId="0" applyNumberFormat="1" applyFont="1" applyFill="1" applyAlignment="1">
      <alignment vertical="center"/>
    </xf>
    <xf numFmtId="43" fontId="2" fillId="0" borderId="0" xfId="0" applyNumberFormat="1" applyFont="1" applyFill="1" applyAlignment="1">
      <alignment vertical="center"/>
    </xf>
    <xf numFmtId="0" fontId="1" fillId="0" borderId="0" xfId="0" applyFont="1"/>
    <xf numFmtId="164" fontId="1" fillId="2" borderId="0" xfId="0" applyNumberFormat="1" applyFont="1" applyFill="1" applyAlignment="1">
      <alignment horizontal="right" vertical="center"/>
    </xf>
    <xf numFmtId="164" fontId="2" fillId="2" borderId="0" xfId="0" applyNumberFormat="1" applyFont="1" applyFill="1" applyAlignment="1">
      <alignment horizontal="right" vertical="center"/>
    </xf>
    <xf numFmtId="164" fontId="2" fillId="2" borderId="5" xfId="0" applyNumberFormat="1" applyFont="1" applyFill="1" applyBorder="1" applyAlignment="1">
      <alignment horizontal="right" vertical="center"/>
    </xf>
    <xf numFmtId="164" fontId="2" fillId="2" borderId="6" xfId="0" applyNumberFormat="1" applyFont="1" applyFill="1" applyBorder="1" applyAlignment="1">
      <alignment horizontal="right" vertical="center"/>
    </xf>
    <xf numFmtId="164" fontId="1" fillId="2" borderId="0" xfId="0" applyNumberFormat="1" applyFont="1" applyFill="1" applyBorder="1" applyAlignment="1">
      <alignment horizontal="right" vertical="center"/>
    </xf>
    <xf numFmtId="164" fontId="2" fillId="2" borderId="0" xfId="0" applyNumberFormat="1" applyFont="1" applyFill="1" applyAlignment="1">
      <alignment vertical="center"/>
    </xf>
    <xf numFmtId="164" fontId="6" fillId="0" borderId="0" xfId="0" applyNumberFormat="1" applyFont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43" fontId="8" fillId="0" borderId="0" xfId="5" applyFont="1" applyFill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43" fontId="6" fillId="0" borderId="0" xfId="5" applyFont="1" applyFill="1" applyAlignment="1">
      <alignment horizontal="center" vertical="center"/>
    </xf>
    <xf numFmtId="164" fontId="13" fillId="0" borderId="5" xfId="0" applyNumberFormat="1" applyFont="1" applyFill="1" applyBorder="1" applyAlignment="1">
      <alignment horizontal="center" vertical="center"/>
    </xf>
    <xf numFmtId="0" fontId="5" fillId="0" borderId="5" xfId="0" quotePrefix="1" applyFont="1" applyBorder="1" applyAlignment="1">
      <alignment horizontal="left" vertical="center"/>
    </xf>
    <xf numFmtId="164" fontId="6" fillId="0" borderId="5" xfId="0" applyNumberFormat="1" applyFont="1" applyBorder="1" applyAlignment="1">
      <alignment horizontal="center" vertical="center"/>
    </xf>
    <xf numFmtId="164" fontId="5" fillId="0" borderId="5" xfId="0" applyNumberFormat="1" applyFont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43" fontId="6" fillId="0" borderId="0" xfId="0" applyNumberFormat="1" applyFont="1" applyFill="1" applyAlignment="1">
      <alignment vertical="center"/>
    </xf>
    <xf numFmtId="165" fontId="13" fillId="0" borderId="0" xfId="0" applyNumberFormat="1" applyFont="1" applyFill="1" applyBorder="1" applyAlignment="1">
      <alignment horizontal="left" vertical="center"/>
    </xf>
    <xf numFmtId="165" fontId="13" fillId="0" borderId="0" xfId="0" applyNumberFormat="1" applyFont="1" applyFill="1" applyAlignment="1">
      <alignment horizontal="right" vertical="center"/>
    </xf>
    <xf numFmtId="0" fontId="13" fillId="0" borderId="0" xfId="0" applyFont="1" applyFill="1" applyAlignment="1">
      <alignment horizontal="right" vertical="center"/>
    </xf>
    <xf numFmtId="43" fontId="13" fillId="0" borderId="0" xfId="0" applyNumberFormat="1" applyFont="1" applyFill="1" applyAlignment="1">
      <alignment horizontal="right" vertical="center"/>
    </xf>
    <xf numFmtId="0" fontId="13" fillId="0" borderId="0" xfId="0" applyFont="1" applyFill="1" applyAlignment="1">
      <alignment vertical="center"/>
    </xf>
    <xf numFmtId="165" fontId="10" fillId="0" borderId="0" xfId="0" applyNumberFormat="1" applyFont="1" applyFill="1" applyAlignment="1">
      <alignment vertical="center"/>
    </xf>
    <xf numFmtId="0" fontId="13" fillId="0" borderId="1" xfId="0" applyFont="1" applyFill="1" applyBorder="1" applyAlignment="1">
      <alignment horizontal="center" vertical="center"/>
    </xf>
    <xf numFmtId="43" fontId="13" fillId="0" borderId="0" xfId="0" quotePrefix="1" applyNumberFormat="1" applyFont="1" applyFill="1" applyAlignment="1">
      <alignment horizontal="right" vertical="center"/>
    </xf>
    <xf numFmtId="165" fontId="13" fillId="0" borderId="0" xfId="0" applyNumberFormat="1" applyFont="1" applyFill="1" applyAlignment="1">
      <alignment horizontal="left" vertical="center"/>
    </xf>
    <xf numFmtId="165" fontId="10" fillId="0" borderId="0" xfId="0" applyNumberFormat="1" applyFont="1" applyFill="1" applyAlignment="1">
      <alignment horizontal="left" vertical="center"/>
    </xf>
    <xf numFmtId="169" fontId="10" fillId="2" borderId="0" xfId="0" applyNumberFormat="1" applyFont="1" applyFill="1" applyAlignment="1">
      <alignment vertical="center"/>
    </xf>
    <xf numFmtId="169" fontId="10" fillId="0" borderId="0" xfId="0" applyNumberFormat="1" applyFont="1" applyFill="1" applyAlignment="1">
      <alignment vertical="center"/>
    </xf>
    <xf numFmtId="164" fontId="10" fillId="2" borderId="0" xfId="0" applyNumberFormat="1" applyFont="1" applyFill="1" applyAlignment="1">
      <alignment horizontal="right" vertical="center" wrapText="1"/>
    </xf>
    <xf numFmtId="164" fontId="10" fillId="0" borderId="0" xfId="0" applyNumberFormat="1" applyFont="1" applyFill="1" applyAlignment="1">
      <alignment horizontal="right" vertical="center" wrapText="1"/>
    </xf>
    <xf numFmtId="165" fontId="17" fillId="0" borderId="0" xfId="0" applyNumberFormat="1" applyFont="1" applyFill="1" applyAlignment="1">
      <alignment horizontal="left" vertical="center"/>
    </xf>
    <xf numFmtId="165" fontId="10" fillId="0" borderId="0" xfId="0" applyNumberFormat="1" applyFont="1" applyFill="1" applyAlignment="1">
      <alignment horizontal="center" vertical="center"/>
    </xf>
    <xf numFmtId="165" fontId="10" fillId="0" borderId="0" xfId="0" applyNumberFormat="1" applyFont="1" applyFill="1" applyAlignment="1">
      <alignment horizontal="left" vertical="center" wrapText="1"/>
    </xf>
    <xf numFmtId="0" fontId="10" fillId="0" borderId="0" xfId="0" applyFont="1" applyFill="1" applyAlignment="1">
      <alignment vertical="center" wrapText="1"/>
    </xf>
    <xf numFmtId="165" fontId="10" fillId="0" borderId="0" xfId="0" quotePrefix="1" applyNumberFormat="1" applyFont="1" applyFill="1" applyAlignment="1">
      <alignment horizontal="left" vertical="center"/>
    </xf>
    <xf numFmtId="0" fontId="10" fillId="0" borderId="0" xfId="0" quotePrefix="1" applyFont="1" applyFill="1" applyAlignment="1">
      <alignment horizontal="left" vertical="center"/>
    </xf>
    <xf numFmtId="164" fontId="10" fillId="2" borderId="5" xfId="0" applyNumberFormat="1" applyFont="1" applyFill="1" applyBorder="1" applyAlignment="1">
      <alignment horizontal="right" vertical="center" wrapText="1"/>
    </xf>
    <xf numFmtId="164" fontId="10" fillId="0" borderId="5" xfId="0" applyNumberFormat="1" applyFont="1" applyFill="1" applyBorder="1" applyAlignment="1">
      <alignment horizontal="right" vertical="center" wrapText="1"/>
    </xf>
    <xf numFmtId="165" fontId="18" fillId="0" borderId="0" xfId="0" applyNumberFormat="1" applyFont="1" applyFill="1" applyAlignment="1">
      <alignment horizontal="left" vertical="center"/>
    </xf>
    <xf numFmtId="164" fontId="10" fillId="2" borderId="1" xfId="0" applyNumberFormat="1" applyFont="1" applyFill="1" applyBorder="1" applyAlignment="1">
      <alignment horizontal="right" vertical="center"/>
    </xf>
    <xf numFmtId="164" fontId="10" fillId="0" borderId="1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165" fontId="10" fillId="0" borderId="0" xfId="0" applyNumberFormat="1" applyFont="1" applyFill="1" applyBorder="1" applyAlignment="1">
      <alignment horizontal="center" vertical="center"/>
    </xf>
    <xf numFmtId="164" fontId="13" fillId="2" borderId="0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horizontal="center" vertical="center"/>
    </xf>
    <xf numFmtId="164" fontId="10" fillId="2" borderId="0" xfId="0" quotePrefix="1" applyNumberFormat="1" applyFont="1" applyFill="1" applyBorder="1" applyAlignment="1">
      <alignment horizontal="right" vertical="center"/>
    </xf>
    <xf numFmtId="164" fontId="10" fillId="0" borderId="0" xfId="0" quotePrefix="1" applyNumberFormat="1" applyFont="1" applyFill="1" applyBorder="1" applyAlignment="1">
      <alignment horizontal="right" vertical="center"/>
    </xf>
    <xf numFmtId="0" fontId="17" fillId="0" borderId="0" xfId="0" applyFont="1" applyFill="1" applyAlignment="1">
      <alignment vertical="top"/>
    </xf>
    <xf numFmtId="0" fontId="10" fillId="0" borderId="0" xfId="0" applyFont="1" applyFill="1" applyBorder="1" applyAlignment="1">
      <alignment horizontal="right" vertical="center"/>
    </xf>
    <xf numFmtId="166" fontId="10" fillId="0" borderId="0" xfId="0" applyNumberFormat="1" applyFont="1" applyFill="1" applyBorder="1" applyAlignment="1">
      <alignment vertical="center"/>
    </xf>
    <xf numFmtId="164" fontId="10" fillId="2" borderId="5" xfId="0" quotePrefix="1" applyNumberFormat="1" applyFont="1" applyFill="1" applyBorder="1" applyAlignment="1">
      <alignment horizontal="right" vertical="center"/>
    </xf>
    <xf numFmtId="164" fontId="10" fillId="0" borderId="5" xfId="0" quotePrefix="1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horizontal="left" vertical="center"/>
    </xf>
    <xf numFmtId="0" fontId="10" fillId="2" borderId="0" xfId="0" applyFont="1" applyFill="1" applyBorder="1" applyAlignment="1">
      <alignment vertical="center"/>
    </xf>
    <xf numFmtId="165" fontId="13" fillId="0" borderId="0" xfId="0" applyNumberFormat="1" applyFont="1" applyFill="1" applyBorder="1" applyAlignment="1">
      <alignment vertical="center"/>
    </xf>
    <xf numFmtId="165" fontId="10" fillId="0" borderId="0" xfId="0" applyNumberFormat="1" applyFont="1" applyFill="1" applyBorder="1" applyAlignment="1">
      <alignment vertical="center"/>
    </xf>
    <xf numFmtId="164" fontId="10" fillId="2" borderId="5" xfId="0" applyNumberFormat="1" applyFont="1" applyFill="1" applyBorder="1" applyAlignment="1">
      <alignment horizontal="right" vertical="center"/>
    </xf>
    <xf numFmtId="164" fontId="10" fillId="0" borderId="5" xfId="0" applyNumberFormat="1" applyFont="1" applyFill="1" applyBorder="1" applyAlignment="1">
      <alignment horizontal="right" vertical="center"/>
    </xf>
    <xf numFmtId="165" fontId="13" fillId="0" borderId="0" xfId="0" quotePrefix="1" applyNumberFormat="1" applyFont="1" applyFill="1" applyAlignment="1">
      <alignment horizontal="left" vertical="center"/>
    </xf>
    <xf numFmtId="0" fontId="10" fillId="0" borderId="0" xfId="0" applyFont="1" applyFill="1" applyAlignment="1">
      <alignment horizontal="right" vertical="center"/>
    </xf>
    <xf numFmtId="165" fontId="10" fillId="0" borderId="0" xfId="0" quotePrefix="1" applyNumberFormat="1" applyFont="1" applyFill="1" applyAlignment="1">
      <alignment horizontal="center" vertical="center"/>
    </xf>
    <xf numFmtId="164" fontId="10" fillId="2" borderId="4" xfId="0" applyNumberFormat="1" applyFont="1" applyFill="1" applyBorder="1" applyAlignment="1">
      <alignment horizontal="right" vertical="center"/>
    </xf>
    <xf numFmtId="164" fontId="10" fillId="0" borderId="4" xfId="0" applyNumberFormat="1" applyFont="1" applyFill="1" applyBorder="1" applyAlignment="1">
      <alignment horizontal="right" vertical="center"/>
    </xf>
    <xf numFmtId="164" fontId="10" fillId="2" borderId="2" xfId="0" applyNumberFormat="1" applyFont="1" applyFill="1" applyBorder="1" applyAlignment="1">
      <alignment horizontal="right" vertical="center"/>
    </xf>
    <xf numFmtId="164" fontId="10" fillId="0" borderId="2" xfId="0" applyNumberFormat="1" applyFont="1" applyFill="1" applyBorder="1" applyAlignment="1">
      <alignment horizontal="right" vertical="center"/>
    </xf>
    <xf numFmtId="164" fontId="10" fillId="2" borderId="0" xfId="0" applyNumberFormat="1" applyFont="1" applyFill="1" applyAlignment="1">
      <alignment horizontal="right" vertical="center"/>
    </xf>
    <xf numFmtId="165" fontId="17" fillId="0" borderId="0" xfId="0" quotePrefix="1" applyNumberFormat="1" applyFont="1" applyFill="1" applyAlignment="1">
      <alignment horizontal="left" vertical="center"/>
    </xf>
    <xf numFmtId="164" fontId="10" fillId="0" borderId="0" xfId="0" applyNumberFormat="1" applyFont="1" applyFill="1" applyAlignment="1">
      <alignment horizontal="right" vertical="center"/>
    </xf>
    <xf numFmtId="3" fontId="8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164" fontId="5" fillId="0" borderId="5" xfId="0" applyNumberFormat="1" applyFont="1" applyFill="1" applyBorder="1" applyAlignment="1">
      <alignment vertical="center"/>
    </xf>
    <xf numFmtId="166" fontId="1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66" fontId="7" fillId="0" borderId="1" xfId="0" applyNumberFormat="1" applyFont="1" applyFill="1" applyBorder="1" applyAlignment="1">
      <alignment horizontal="center" vertical="center"/>
    </xf>
    <xf numFmtId="164" fontId="13" fillId="0" borderId="1" xfId="0" applyNumberFormat="1" applyFont="1" applyFill="1" applyBorder="1" applyAlignment="1">
      <alignment horizontal="center" vertical="center"/>
    </xf>
    <xf numFmtId="164" fontId="13" fillId="0" borderId="5" xfId="0" applyNumberFormat="1" applyFont="1" applyFill="1" applyBorder="1" applyAlignment="1">
      <alignment horizontal="center" vertical="center"/>
    </xf>
    <xf numFmtId="164" fontId="13" fillId="0" borderId="3" xfId="0" applyNumberFormat="1" applyFont="1" applyFill="1" applyBorder="1" applyAlignment="1">
      <alignment horizontal="center" vertical="center"/>
    </xf>
    <xf numFmtId="164" fontId="14" fillId="0" borderId="5" xfId="0" applyNumberFormat="1" applyFont="1" applyFill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5" xfId="0" applyNumberFormat="1" applyFont="1" applyBorder="1" applyAlignment="1">
      <alignment horizontal="center" vertical="center"/>
    </xf>
    <xf numFmtId="164" fontId="1" fillId="0" borderId="3" xfId="0" applyNumberFormat="1" applyFont="1" applyFill="1" applyBorder="1" applyAlignment="1">
      <alignment horizontal="center" vertical="center" wrapText="1"/>
    </xf>
    <xf numFmtId="165" fontId="13" fillId="0" borderId="1" xfId="0" applyNumberFormat="1" applyFont="1" applyFill="1" applyBorder="1" applyAlignment="1">
      <alignment horizontal="center" vertical="center"/>
    </xf>
    <xf numFmtId="165" fontId="13" fillId="0" borderId="5" xfId="0" applyNumberFormat="1" applyFont="1" applyFill="1" applyBorder="1" applyAlignment="1">
      <alignment horizontal="center" vertical="center"/>
    </xf>
  </cellXfs>
  <cellStyles count="6">
    <cellStyle name="Comma" xfId="5" builtinId="3"/>
    <cellStyle name="Comma 2" xfId="3" xr:uid="{00000000-0005-0000-0000-000001000000}"/>
    <cellStyle name="Normal" xfId="0" builtinId="0"/>
    <cellStyle name="Normal 4 5" xfId="4" xr:uid="{00000000-0005-0000-0000-000003000000}"/>
    <cellStyle name="Normal 7" xfId="1" xr:uid="{00000000-0005-0000-0000-000004000000}"/>
    <cellStyle name="Percent" xfId="2" builtinId="5"/>
  </cellStyles>
  <dxfs count="0"/>
  <tableStyles count="0" defaultTableStyle="TableStyleMedium2" defaultPivotStyle="PivotStyleLight16"/>
  <colors>
    <mruColors>
      <color rgb="FFFAFAFA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0.79998168889431442"/>
  </sheetPr>
  <dimension ref="A1:M131"/>
  <sheetViews>
    <sheetView view="pageBreakPreview" zoomScaleNormal="100" zoomScaleSheetLayoutView="100" workbookViewId="0">
      <selection activeCell="I12" sqref="I12"/>
    </sheetView>
  </sheetViews>
  <sheetFormatPr defaultColWidth="10.28515625" defaultRowHeight="20.100000000000001" customHeight="1" x14ac:dyDescent="0.5"/>
  <cols>
    <col min="1" max="3" width="1.7109375" style="2" customWidth="1"/>
    <col min="4" max="4" width="27.28515625" style="2" customWidth="1"/>
    <col min="5" max="5" width="7.7109375" style="206" customWidth="1"/>
    <col min="6" max="6" width="0.5703125" style="2" customWidth="1"/>
    <col min="7" max="7" width="13.7109375" style="3" customWidth="1"/>
    <col min="8" max="8" width="0.5703125" style="4" customWidth="1"/>
    <col min="9" max="9" width="12.42578125" style="3" customWidth="1"/>
    <col min="10" max="10" width="0.5703125" style="2" customWidth="1"/>
    <col min="11" max="11" width="13.7109375" style="3" customWidth="1"/>
    <col min="12" max="12" width="0.5703125" style="4" customWidth="1"/>
    <col min="13" max="13" width="12.42578125" style="3" customWidth="1"/>
    <col min="14" max="16384" width="10.28515625" style="2"/>
  </cols>
  <sheetData>
    <row r="1" spans="1:13" ht="19.149999999999999" customHeight="1" x14ac:dyDescent="0.5">
      <c r="A1" s="1" t="s">
        <v>110</v>
      </c>
      <c r="E1" s="2"/>
    </row>
    <row r="2" spans="1:13" ht="19.149999999999999" customHeight="1" x14ac:dyDescent="0.5">
      <c r="A2" s="1" t="s">
        <v>0</v>
      </c>
      <c r="E2" s="2"/>
    </row>
    <row r="3" spans="1:13" s="8" customFormat="1" ht="19.149999999999999" customHeight="1" x14ac:dyDescent="0.5">
      <c r="A3" s="26" t="s">
        <v>159</v>
      </c>
      <c r="B3" s="5"/>
      <c r="C3" s="5"/>
      <c r="D3" s="5"/>
      <c r="E3" s="5"/>
      <c r="F3" s="5"/>
      <c r="G3" s="6"/>
      <c r="H3" s="7"/>
      <c r="I3" s="6"/>
      <c r="J3" s="5"/>
      <c r="K3" s="6"/>
      <c r="L3" s="7"/>
      <c r="M3" s="6"/>
    </row>
    <row r="4" spans="1:13" ht="8.25" customHeight="1" x14ac:dyDescent="0.5">
      <c r="A4" s="9"/>
      <c r="G4" s="10"/>
      <c r="I4" s="10"/>
      <c r="J4" s="11"/>
      <c r="K4" s="10"/>
      <c r="L4" s="3"/>
      <c r="M4" s="10"/>
    </row>
    <row r="5" spans="1:13" s="8" customFormat="1" ht="18.600000000000001" customHeight="1" x14ac:dyDescent="0.5">
      <c r="G5" s="308" t="s">
        <v>53</v>
      </c>
      <c r="H5" s="308"/>
      <c r="I5" s="308"/>
      <c r="J5" s="212"/>
      <c r="K5" s="308" t="s">
        <v>67</v>
      </c>
      <c r="L5" s="308"/>
      <c r="M5" s="308"/>
    </row>
    <row r="6" spans="1:13" s="8" customFormat="1" ht="18.600000000000001" customHeight="1" x14ac:dyDescent="0.5">
      <c r="G6" s="14" t="s">
        <v>54</v>
      </c>
      <c r="H6" s="214"/>
      <c r="I6" s="14" t="s">
        <v>143</v>
      </c>
      <c r="J6" s="212"/>
      <c r="K6" s="14" t="s">
        <v>54</v>
      </c>
      <c r="L6" s="214"/>
      <c r="M6" s="14" t="s">
        <v>143</v>
      </c>
    </row>
    <row r="7" spans="1:13" s="8" customFormat="1" ht="18.600000000000001" customHeight="1" x14ac:dyDescent="0.5">
      <c r="G7" s="14" t="s">
        <v>55</v>
      </c>
      <c r="H7" s="14"/>
      <c r="I7" s="14" t="s">
        <v>37</v>
      </c>
      <c r="J7" s="14"/>
      <c r="K7" s="14" t="s">
        <v>55</v>
      </c>
      <c r="L7" s="14"/>
      <c r="M7" s="14" t="s">
        <v>37</v>
      </c>
    </row>
    <row r="8" spans="1:13" ht="18.600000000000001" customHeight="1" x14ac:dyDescent="0.5">
      <c r="A8" s="12"/>
      <c r="E8" s="132"/>
      <c r="F8" s="13"/>
      <c r="G8" s="14" t="s">
        <v>160</v>
      </c>
      <c r="H8" s="15"/>
      <c r="I8" s="14" t="s">
        <v>131</v>
      </c>
      <c r="J8" s="13"/>
      <c r="K8" s="14" t="s">
        <v>160</v>
      </c>
      <c r="L8" s="15"/>
      <c r="M8" s="14" t="s">
        <v>131</v>
      </c>
    </row>
    <row r="9" spans="1:13" ht="18.600000000000001" customHeight="1" x14ac:dyDescent="0.5">
      <c r="A9" s="12"/>
      <c r="E9" s="133" t="s">
        <v>1</v>
      </c>
      <c r="F9" s="1"/>
      <c r="G9" s="16" t="s">
        <v>2</v>
      </c>
      <c r="H9" s="17"/>
      <c r="I9" s="16" t="s">
        <v>2</v>
      </c>
      <c r="J9" s="1"/>
      <c r="K9" s="16" t="s">
        <v>2</v>
      </c>
      <c r="L9" s="17"/>
      <c r="M9" s="16" t="s">
        <v>2</v>
      </c>
    </row>
    <row r="10" spans="1:13" s="216" customFormat="1" ht="18.600000000000001" customHeight="1" x14ac:dyDescent="0.5">
      <c r="A10" s="215" t="s">
        <v>3</v>
      </c>
      <c r="E10" s="217"/>
      <c r="F10" s="218"/>
      <c r="G10" s="236"/>
      <c r="H10" s="17"/>
      <c r="I10" s="14"/>
      <c r="J10" s="1"/>
      <c r="K10" s="236"/>
      <c r="L10" s="17"/>
      <c r="M10" s="14"/>
    </row>
    <row r="11" spans="1:13" s="216" customFormat="1" ht="8.1" customHeight="1" x14ac:dyDescent="0.5">
      <c r="A11" s="219"/>
      <c r="E11" s="217"/>
      <c r="F11" s="218"/>
      <c r="G11" s="236"/>
      <c r="H11" s="17"/>
      <c r="I11" s="14"/>
      <c r="J11" s="1"/>
      <c r="K11" s="236"/>
      <c r="L11" s="17"/>
      <c r="M11" s="14"/>
    </row>
    <row r="12" spans="1:13" s="216" customFormat="1" ht="18.600000000000001" customHeight="1" x14ac:dyDescent="0.5">
      <c r="A12" s="215" t="s">
        <v>4</v>
      </c>
      <c r="E12" s="220"/>
      <c r="G12" s="237"/>
      <c r="H12" s="4"/>
      <c r="I12" s="3"/>
      <c r="J12" s="2"/>
      <c r="K12" s="237"/>
      <c r="L12" s="4"/>
      <c r="M12" s="3"/>
    </row>
    <row r="13" spans="1:13" s="216" customFormat="1" ht="8.1" customHeight="1" x14ac:dyDescent="0.5">
      <c r="A13" s="215"/>
      <c r="E13" s="220"/>
      <c r="G13" s="237"/>
      <c r="H13" s="4"/>
      <c r="I13" s="3"/>
      <c r="J13" s="2"/>
      <c r="K13" s="237"/>
      <c r="L13" s="4"/>
      <c r="M13" s="3"/>
    </row>
    <row r="14" spans="1:13" s="216" customFormat="1" ht="18.600000000000001" customHeight="1" x14ac:dyDescent="0.5">
      <c r="A14" s="221" t="s">
        <v>5</v>
      </c>
      <c r="E14" s="222"/>
      <c r="G14" s="237">
        <v>666347564</v>
      </c>
      <c r="H14" s="4"/>
      <c r="I14" s="3">
        <v>613654534</v>
      </c>
      <c r="J14" s="4"/>
      <c r="K14" s="237">
        <v>454146884</v>
      </c>
      <c r="L14" s="11"/>
      <c r="M14" s="3">
        <v>415523283</v>
      </c>
    </row>
    <row r="15" spans="1:13" s="216" customFormat="1" ht="18.600000000000001" customHeight="1" x14ac:dyDescent="0.5">
      <c r="A15" s="216" t="s">
        <v>170</v>
      </c>
      <c r="E15" s="222"/>
      <c r="G15" s="237"/>
      <c r="H15" s="4"/>
      <c r="I15" s="3"/>
      <c r="J15" s="4"/>
      <c r="K15" s="237"/>
      <c r="L15" s="2"/>
      <c r="M15" s="3"/>
    </row>
    <row r="16" spans="1:13" s="216" customFormat="1" ht="18.600000000000001" customHeight="1" x14ac:dyDescent="0.5">
      <c r="B16" s="216" t="s">
        <v>171</v>
      </c>
      <c r="E16" s="222"/>
      <c r="G16" s="237">
        <v>400103341</v>
      </c>
      <c r="H16" s="4"/>
      <c r="I16" s="3">
        <v>400103341</v>
      </c>
      <c r="J16" s="4"/>
      <c r="K16" s="237">
        <v>400000000</v>
      </c>
      <c r="L16" s="2"/>
      <c r="M16" s="3">
        <v>400000000</v>
      </c>
    </row>
    <row r="17" spans="1:13" s="216" customFormat="1" ht="18.600000000000001" customHeight="1" x14ac:dyDescent="0.5">
      <c r="A17" s="223" t="s">
        <v>6</v>
      </c>
      <c r="E17" s="222">
        <v>7</v>
      </c>
      <c r="G17" s="237">
        <v>939879015</v>
      </c>
      <c r="H17" s="4"/>
      <c r="I17" s="3">
        <v>841660045</v>
      </c>
      <c r="J17" s="4"/>
      <c r="K17" s="237">
        <v>812049056</v>
      </c>
      <c r="L17" s="11"/>
      <c r="M17" s="3">
        <v>753528893</v>
      </c>
    </row>
    <row r="18" spans="1:13" s="216" customFormat="1" ht="18.600000000000001" customHeight="1" x14ac:dyDescent="0.5">
      <c r="A18" s="223" t="s">
        <v>155</v>
      </c>
      <c r="E18" s="222">
        <v>17</v>
      </c>
      <c r="G18" s="237">
        <v>0</v>
      </c>
      <c r="H18" s="4"/>
      <c r="I18" s="3">
        <v>0</v>
      </c>
      <c r="J18" s="4"/>
      <c r="K18" s="237">
        <v>9300305</v>
      </c>
      <c r="L18" s="11"/>
      <c r="M18" s="3">
        <v>5943496</v>
      </c>
    </row>
    <row r="19" spans="1:13" s="216" customFormat="1" ht="18.600000000000001" customHeight="1" x14ac:dyDescent="0.5">
      <c r="A19" s="221" t="s">
        <v>172</v>
      </c>
      <c r="E19" s="222"/>
      <c r="G19" s="237"/>
      <c r="H19" s="4"/>
      <c r="I19" s="3"/>
      <c r="J19" s="4"/>
      <c r="K19" s="237"/>
      <c r="L19" s="11"/>
      <c r="M19" s="3"/>
    </row>
    <row r="20" spans="1:13" s="216" customFormat="1" ht="18.600000000000001" customHeight="1" x14ac:dyDescent="0.5">
      <c r="A20" s="221"/>
      <c r="B20" s="216" t="s">
        <v>173</v>
      </c>
      <c r="E20" s="222"/>
      <c r="G20" s="237"/>
      <c r="H20" s="4"/>
      <c r="I20" s="3"/>
      <c r="J20" s="4"/>
      <c r="K20" s="237"/>
      <c r="L20" s="11"/>
      <c r="M20" s="3"/>
    </row>
    <row r="21" spans="1:13" s="216" customFormat="1" ht="18.600000000000001" customHeight="1" x14ac:dyDescent="0.5">
      <c r="B21" s="216" t="s">
        <v>174</v>
      </c>
      <c r="E21" s="222">
        <v>17</v>
      </c>
      <c r="G21" s="237">
        <v>0</v>
      </c>
      <c r="H21" s="4"/>
      <c r="I21" s="3">
        <v>0</v>
      </c>
      <c r="J21" s="4"/>
      <c r="K21" s="237">
        <v>89506494</v>
      </c>
      <c r="L21" s="2"/>
      <c r="M21" s="3">
        <v>87844476</v>
      </c>
    </row>
    <row r="22" spans="1:13" s="216" customFormat="1" ht="18.600000000000001" customHeight="1" x14ac:dyDescent="0.5">
      <c r="A22" s="223" t="s">
        <v>34</v>
      </c>
      <c r="E22" s="222">
        <v>8</v>
      </c>
      <c r="G22" s="237">
        <v>847390244</v>
      </c>
      <c r="H22" s="4"/>
      <c r="I22" s="3">
        <v>756986522</v>
      </c>
      <c r="J22" s="4"/>
      <c r="K22" s="237">
        <v>519886467</v>
      </c>
      <c r="L22" s="11"/>
      <c r="M22" s="3">
        <v>449224044</v>
      </c>
    </row>
    <row r="23" spans="1:13" s="216" customFormat="1" ht="18.600000000000001" customHeight="1" x14ac:dyDescent="0.5">
      <c r="A23" s="221" t="s">
        <v>7</v>
      </c>
      <c r="E23" s="220"/>
      <c r="G23" s="238">
        <v>13941903</v>
      </c>
      <c r="H23" s="4"/>
      <c r="I23" s="6">
        <v>15179023</v>
      </c>
      <c r="J23" s="4"/>
      <c r="K23" s="238">
        <v>1256528</v>
      </c>
      <c r="L23" s="11"/>
      <c r="M23" s="6">
        <v>1423829</v>
      </c>
    </row>
    <row r="24" spans="1:13" s="216" customFormat="1" ht="8.1" customHeight="1" x14ac:dyDescent="0.5">
      <c r="A24" s="219"/>
      <c r="E24" s="217"/>
      <c r="F24" s="218"/>
      <c r="G24" s="236"/>
      <c r="H24" s="17"/>
      <c r="I24" s="14"/>
      <c r="J24" s="17"/>
      <c r="K24" s="236"/>
      <c r="L24" s="1"/>
      <c r="M24" s="14"/>
    </row>
    <row r="25" spans="1:13" s="216" customFormat="1" ht="18.600000000000001" customHeight="1" x14ac:dyDescent="0.5">
      <c r="A25" s="224" t="s">
        <v>8</v>
      </c>
      <c r="E25" s="220"/>
      <c r="G25" s="238">
        <f>SUM(G14:G23)</f>
        <v>2867662067</v>
      </c>
      <c r="H25" s="4"/>
      <c r="I25" s="6">
        <f>SUM(I14:I23)</f>
        <v>2627583465</v>
      </c>
      <c r="J25" s="4"/>
      <c r="K25" s="238">
        <f>SUM(K14:K23)</f>
        <v>2286145734</v>
      </c>
      <c r="L25" s="2"/>
      <c r="M25" s="6">
        <f>SUM(M14:M23)</f>
        <v>2113488021</v>
      </c>
    </row>
    <row r="26" spans="1:13" s="216" customFormat="1" ht="9.75" customHeight="1" x14ac:dyDescent="0.5">
      <c r="A26" s="225"/>
      <c r="E26" s="226"/>
      <c r="F26" s="227"/>
      <c r="G26" s="237"/>
      <c r="H26" s="228"/>
      <c r="I26" s="3"/>
      <c r="J26" s="228"/>
      <c r="K26" s="237"/>
      <c r="L26" s="229"/>
      <c r="M26" s="3"/>
    </row>
    <row r="27" spans="1:13" s="216" customFormat="1" ht="18.600000000000001" customHeight="1" x14ac:dyDescent="0.5">
      <c r="A27" s="215" t="s">
        <v>9</v>
      </c>
      <c r="E27" s="226"/>
      <c r="F27" s="227"/>
      <c r="G27" s="237"/>
      <c r="H27" s="228"/>
      <c r="I27" s="3"/>
      <c r="J27" s="228"/>
      <c r="K27" s="237"/>
      <c r="L27" s="229"/>
      <c r="M27" s="3"/>
    </row>
    <row r="28" spans="1:13" s="216" customFormat="1" ht="8.1" customHeight="1" x14ac:dyDescent="0.5">
      <c r="A28" s="215"/>
      <c r="E28" s="226"/>
      <c r="F28" s="227"/>
      <c r="G28" s="237"/>
      <c r="H28" s="228"/>
      <c r="I28" s="3"/>
      <c r="J28" s="228"/>
      <c r="K28" s="237"/>
      <c r="L28" s="229"/>
      <c r="M28" s="3"/>
    </row>
    <row r="29" spans="1:13" s="216" customFormat="1" ht="18.600000000000001" customHeight="1" x14ac:dyDescent="0.5">
      <c r="A29" s="223" t="s">
        <v>86</v>
      </c>
      <c r="E29" s="226"/>
      <c r="F29" s="227"/>
      <c r="G29" s="237">
        <v>3159700</v>
      </c>
      <c r="H29" s="228"/>
      <c r="I29" s="3">
        <v>3159700</v>
      </c>
      <c r="J29" s="228"/>
      <c r="K29" s="237">
        <v>0</v>
      </c>
      <c r="L29" s="229"/>
      <c r="M29" s="3">
        <v>0</v>
      </c>
    </row>
    <row r="30" spans="1:13" s="216" customFormat="1" ht="18.600000000000001" customHeight="1" x14ac:dyDescent="0.5">
      <c r="A30" s="223" t="s">
        <v>35</v>
      </c>
      <c r="E30" s="230">
        <v>9</v>
      </c>
      <c r="G30" s="237">
        <v>0</v>
      </c>
      <c r="H30" s="4"/>
      <c r="I30" s="3">
        <v>0</v>
      </c>
      <c r="J30" s="4"/>
      <c r="K30" s="237">
        <v>781379424</v>
      </c>
      <c r="L30" s="11"/>
      <c r="M30" s="3">
        <v>758113624</v>
      </c>
    </row>
    <row r="31" spans="1:13" s="216" customFormat="1" ht="18.600000000000001" customHeight="1" x14ac:dyDescent="0.5">
      <c r="A31" s="221" t="s">
        <v>56</v>
      </c>
      <c r="E31" s="222">
        <v>17</v>
      </c>
      <c r="G31" s="237">
        <v>0</v>
      </c>
      <c r="H31" s="4"/>
      <c r="I31" s="3">
        <v>0</v>
      </c>
      <c r="J31" s="4"/>
      <c r="K31" s="237">
        <v>251761878</v>
      </c>
      <c r="L31" s="11"/>
      <c r="M31" s="3">
        <v>272003387</v>
      </c>
    </row>
    <row r="32" spans="1:13" s="216" customFormat="1" ht="18.600000000000001" customHeight="1" x14ac:dyDescent="0.5">
      <c r="A32" s="223" t="s">
        <v>111</v>
      </c>
      <c r="E32" s="230">
        <v>10</v>
      </c>
      <c r="G32" s="237">
        <v>67126009</v>
      </c>
      <c r="H32" s="4"/>
      <c r="I32" s="3">
        <v>67126009</v>
      </c>
      <c r="J32" s="4"/>
      <c r="K32" s="237">
        <v>99103339</v>
      </c>
      <c r="L32" s="11"/>
      <c r="M32" s="3">
        <v>100102036</v>
      </c>
    </row>
    <row r="33" spans="1:13" s="216" customFormat="1" ht="18.600000000000001" customHeight="1" x14ac:dyDescent="0.5">
      <c r="A33" s="223" t="s">
        <v>156</v>
      </c>
      <c r="E33" s="230">
        <v>11</v>
      </c>
      <c r="G33" s="237">
        <v>1384967618</v>
      </c>
      <c r="H33" s="4"/>
      <c r="I33" s="3">
        <v>1377783207</v>
      </c>
      <c r="J33" s="4"/>
      <c r="K33" s="237">
        <v>864020852</v>
      </c>
      <c r="L33" s="11"/>
      <c r="M33" s="3">
        <v>844041143</v>
      </c>
    </row>
    <row r="34" spans="1:13" s="216" customFormat="1" ht="18.600000000000001" customHeight="1" x14ac:dyDescent="0.5">
      <c r="A34" s="223" t="s">
        <v>134</v>
      </c>
      <c r="E34" s="230">
        <v>12</v>
      </c>
      <c r="G34" s="237">
        <v>681510584</v>
      </c>
      <c r="H34" s="4"/>
      <c r="I34" s="3">
        <v>751396243</v>
      </c>
      <c r="J34" s="4"/>
      <c r="K34" s="237">
        <v>231982462</v>
      </c>
      <c r="L34" s="11"/>
      <c r="M34" s="3">
        <v>233922700</v>
      </c>
    </row>
    <row r="35" spans="1:13" s="216" customFormat="1" ht="18.600000000000001" customHeight="1" x14ac:dyDescent="0.5">
      <c r="A35" s="223" t="s">
        <v>68</v>
      </c>
      <c r="E35" s="230">
        <v>11</v>
      </c>
      <c r="G35" s="237">
        <v>4381956</v>
      </c>
      <c r="H35" s="4"/>
      <c r="I35" s="3">
        <v>4473745</v>
      </c>
      <c r="J35" s="4"/>
      <c r="K35" s="237">
        <v>2290192</v>
      </c>
      <c r="L35" s="11"/>
      <c r="M35" s="3">
        <v>2088456</v>
      </c>
    </row>
    <row r="36" spans="1:13" s="216" customFormat="1" ht="18.600000000000001" customHeight="1" x14ac:dyDescent="0.5">
      <c r="A36" s="223" t="s">
        <v>101</v>
      </c>
      <c r="E36" s="230"/>
      <c r="G36" s="237">
        <v>49122538</v>
      </c>
      <c r="H36" s="4"/>
      <c r="I36" s="3">
        <v>34375144</v>
      </c>
      <c r="J36" s="4"/>
      <c r="K36" s="237">
        <v>19617142</v>
      </c>
      <c r="L36" s="11"/>
      <c r="M36" s="3">
        <v>17912280</v>
      </c>
    </row>
    <row r="37" spans="1:13" s="216" customFormat="1" ht="18.600000000000001" customHeight="1" x14ac:dyDescent="0.5">
      <c r="A37" s="223" t="s">
        <v>10</v>
      </c>
      <c r="E37" s="220"/>
      <c r="G37" s="238">
        <v>17529284</v>
      </c>
      <c r="H37" s="4"/>
      <c r="I37" s="6">
        <v>17497489</v>
      </c>
      <c r="J37" s="4"/>
      <c r="K37" s="238">
        <v>8569134</v>
      </c>
      <c r="L37" s="11"/>
      <c r="M37" s="6">
        <v>8508433</v>
      </c>
    </row>
    <row r="38" spans="1:13" s="216" customFormat="1" ht="8.1" customHeight="1" x14ac:dyDescent="0.5">
      <c r="A38" s="219"/>
      <c r="E38" s="217"/>
      <c r="F38" s="218"/>
      <c r="G38" s="236"/>
      <c r="H38" s="17"/>
      <c r="I38" s="14"/>
      <c r="J38" s="17"/>
      <c r="K38" s="236"/>
      <c r="L38" s="1"/>
      <c r="M38" s="14"/>
    </row>
    <row r="39" spans="1:13" s="216" customFormat="1" ht="18.600000000000001" customHeight="1" x14ac:dyDescent="0.5">
      <c r="A39" s="224" t="s">
        <v>11</v>
      </c>
      <c r="E39" s="220"/>
      <c r="G39" s="238">
        <f>SUM(G29:G37)</f>
        <v>2207797689</v>
      </c>
      <c r="H39" s="4"/>
      <c r="I39" s="6">
        <f>SUM(I29:I37)</f>
        <v>2255811537</v>
      </c>
      <c r="J39" s="4"/>
      <c r="K39" s="238">
        <f>SUM(K29:K37)</f>
        <v>2258724423</v>
      </c>
      <c r="L39" s="2"/>
      <c r="M39" s="6">
        <f>SUM(M29:M37)</f>
        <v>2236692059</v>
      </c>
    </row>
    <row r="40" spans="1:13" s="216" customFormat="1" ht="8.1" customHeight="1" x14ac:dyDescent="0.5">
      <c r="A40" s="224"/>
      <c r="E40" s="220"/>
      <c r="G40" s="237"/>
      <c r="H40" s="4"/>
      <c r="I40" s="3"/>
      <c r="J40" s="4"/>
      <c r="K40" s="237"/>
      <c r="L40" s="2"/>
      <c r="M40" s="3"/>
    </row>
    <row r="41" spans="1:13" s="216" customFormat="1" ht="18.600000000000001" customHeight="1" thickBot="1" x14ac:dyDescent="0.55000000000000004">
      <c r="A41" s="224" t="s">
        <v>12</v>
      </c>
      <c r="E41" s="220"/>
      <c r="G41" s="239">
        <f>G25+G39</f>
        <v>5075459756</v>
      </c>
      <c r="H41" s="4"/>
      <c r="I41" s="231">
        <f>I25+I39</f>
        <v>4883395002</v>
      </c>
      <c r="J41" s="4"/>
      <c r="K41" s="239">
        <f>K25+K39</f>
        <v>4544870157</v>
      </c>
      <c r="L41" s="2"/>
      <c r="M41" s="231">
        <f>M25+M39</f>
        <v>4350180080</v>
      </c>
    </row>
    <row r="42" spans="1:13" ht="18.600000000000001" customHeight="1" thickTop="1" x14ac:dyDescent="0.5">
      <c r="A42" s="20"/>
      <c r="G42" s="10"/>
      <c r="I42" s="10"/>
      <c r="K42" s="10"/>
      <c r="M42" s="10"/>
    </row>
    <row r="43" spans="1:13" ht="24" customHeight="1" x14ac:dyDescent="0.5">
      <c r="A43" s="20"/>
      <c r="E43" s="243"/>
      <c r="G43" s="10"/>
      <c r="I43" s="10"/>
      <c r="K43" s="10"/>
      <c r="M43" s="10"/>
    </row>
    <row r="44" spans="1:13" ht="18.600000000000001" customHeight="1" x14ac:dyDescent="0.5">
      <c r="A44" s="309" t="s">
        <v>13</v>
      </c>
      <c r="B44" s="309"/>
      <c r="C44" s="309"/>
      <c r="D44" s="309"/>
      <c r="E44" s="309"/>
      <c r="F44" s="309"/>
      <c r="G44" s="309"/>
      <c r="H44" s="309"/>
      <c r="I44" s="309"/>
      <c r="J44" s="309"/>
      <c r="K44" s="309"/>
      <c r="L44" s="309"/>
      <c r="M44" s="309"/>
    </row>
    <row r="45" spans="1:13" ht="16.7" customHeight="1" x14ac:dyDescent="0.5">
      <c r="A45" s="206"/>
      <c r="B45" s="206"/>
      <c r="C45" s="206"/>
      <c r="D45" s="206"/>
      <c r="F45" s="206"/>
      <c r="G45" s="206"/>
      <c r="H45" s="206"/>
      <c r="I45" s="206"/>
      <c r="J45" s="206"/>
      <c r="K45" s="206"/>
      <c r="L45" s="206"/>
      <c r="M45" s="206"/>
    </row>
    <row r="46" spans="1:13" ht="21.95" customHeight="1" x14ac:dyDescent="0.5">
      <c r="A46" s="232" t="s">
        <v>69</v>
      </c>
      <c r="B46" s="5"/>
      <c r="C46" s="5"/>
      <c r="D46" s="5"/>
      <c r="E46" s="135"/>
      <c r="F46" s="5"/>
      <c r="G46" s="6"/>
      <c r="H46" s="7"/>
      <c r="I46" s="6"/>
      <c r="J46" s="5"/>
      <c r="K46" s="6"/>
      <c r="L46" s="7"/>
      <c r="M46" s="6"/>
    </row>
    <row r="47" spans="1:13" ht="21.75" customHeight="1" x14ac:dyDescent="0.5">
      <c r="A47" s="1" t="str">
        <f>A1</f>
        <v>บริษัท อาร์ แอนด์ บี ฟู้ด ซัพพลาย จำกัด (มหาชน)</v>
      </c>
      <c r="E47" s="2"/>
    </row>
    <row r="48" spans="1:13" ht="21.75" customHeight="1" x14ac:dyDescent="0.5">
      <c r="A48" s="20" t="s">
        <v>132</v>
      </c>
    </row>
    <row r="49" spans="1:13" s="8" customFormat="1" ht="21.75" customHeight="1" x14ac:dyDescent="0.5">
      <c r="A49" s="22" t="str">
        <f>+A3</f>
        <v>ณ วันที่ 31 มีนาคม พ.ศ. 2564</v>
      </c>
      <c r="B49" s="5"/>
      <c r="C49" s="5"/>
      <c r="D49" s="5"/>
      <c r="E49" s="135"/>
      <c r="F49" s="5"/>
      <c r="G49" s="6"/>
      <c r="H49" s="7"/>
      <c r="I49" s="6"/>
      <c r="J49" s="5"/>
      <c r="K49" s="6"/>
      <c r="L49" s="7"/>
      <c r="M49" s="6"/>
    </row>
    <row r="50" spans="1:13" s="8" customFormat="1" ht="21.75" customHeight="1" x14ac:dyDescent="0.5">
      <c r="A50" s="23"/>
      <c r="E50" s="136"/>
      <c r="G50" s="10"/>
      <c r="H50" s="19"/>
      <c r="I50" s="10"/>
      <c r="K50" s="10"/>
      <c r="L50" s="19"/>
      <c r="M50" s="10"/>
    </row>
    <row r="51" spans="1:13" s="8" customFormat="1" ht="21.75" customHeight="1" x14ac:dyDescent="0.5">
      <c r="G51" s="308" t="s">
        <v>53</v>
      </c>
      <c r="H51" s="308"/>
      <c r="I51" s="308"/>
      <c r="J51" s="212"/>
      <c r="K51" s="308" t="s">
        <v>67</v>
      </c>
      <c r="L51" s="308"/>
      <c r="M51" s="308"/>
    </row>
    <row r="52" spans="1:13" s="8" customFormat="1" ht="21.75" customHeight="1" x14ac:dyDescent="0.5">
      <c r="G52" s="213" t="s">
        <v>54</v>
      </c>
      <c r="H52" s="214"/>
      <c r="I52" s="14" t="s">
        <v>143</v>
      </c>
      <c r="J52" s="212"/>
      <c r="K52" s="213" t="s">
        <v>54</v>
      </c>
      <c r="L52" s="214"/>
      <c r="M52" s="14" t="s">
        <v>143</v>
      </c>
    </row>
    <row r="53" spans="1:13" s="8" customFormat="1" ht="21.75" customHeight="1" x14ac:dyDescent="0.5">
      <c r="G53" s="14" t="s">
        <v>55</v>
      </c>
      <c r="H53" s="14"/>
      <c r="I53" s="14" t="s">
        <v>37</v>
      </c>
      <c r="J53" s="14"/>
      <c r="K53" s="14" t="s">
        <v>55</v>
      </c>
      <c r="L53" s="14"/>
      <c r="M53" s="14" t="s">
        <v>37</v>
      </c>
    </row>
    <row r="54" spans="1:13" ht="21.75" customHeight="1" x14ac:dyDescent="0.5">
      <c r="A54" s="12"/>
      <c r="E54" s="132"/>
      <c r="F54" s="13"/>
      <c r="G54" s="14" t="s">
        <v>160</v>
      </c>
      <c r="H54" s="15"/>
      <c r="I54" s="14" t="s">
        <v>131</v>
      </c>
      <c r="J54" s="13"/>
      <c r="K54" s="14" t="s">
        <v>160</v>
      </c>
      <c r="L54" s="15"/>
      <c r="M54" s="14" t="s">
        <v>131</v>
      </c>
    </row>
    <row r="55" spans="1:13" ht="21.75" customHeight="1" x14ac:dyDescent="0.5">
      <c r="A55" s="12"/>
      <c r="E55" s="133" t="s">
        <v>1</v>
      </c>
      <c r="F55" s="1"/>
      <c r="G55" s="16" t="s">
        <v>2</v>
      </c>
      <c r="H55" s="17"/>
      <c r="I55" s="16" t="s">
        <v>2</v>
      </c>
      <c r="J55" s="1"/>
      <c r="K55" s="16" t="s">
        <v>2</v>
      </c>
      <c r="L55" s="17"/>
      <c r="M55" s="16" t="s">
        <v>2</v>
      </c>
    </row>
    <row r="56" spans="1:13" ht="8.1" customHeight="1" x14ac:dyDescent="0.5">
      <c r="A56" s="12"/>
      <c r="E56" s="134"/>
      <c r="F56" s="1"/>
      <c r="G56" s="240"/>
      <c r="H56" s="17"/>
      <c r="I56" s="18"/>
      <c r="J56" s="1"/>
      <c r="K56" s="240"/>
      <c r="L56" s="17"/>
      <c r="M56" s="18"/>
    </row>
    <row r="57" spans="1:13" s="216" customFormat="1" ht="21.75" customHeight="1" x14ac:dyDescent="0.5">
      <c r="A57" s="215" t="s">
        <v>70</v>
      </c>
      <c r="E57" s="217"/>
      <c r="F57" s="218"/>
      <c r="G57" s="236"/>
      <c r="H57" s="17"/>
      <c r="I57" s="14"/>
      <c r="J57" s="1"/>
      <c r="K57" s="236"/>
      <c r="L57" s="17"/>
      <c r="M57" s="14"/>
    </row>
    <row r="58" spans="1:13" s="216" customFormat="1" ht="8.1" customHeight="1" x14ac:dyDescent="0.5">
      <c r="A58" s="215"/>
      <c r="E58" s="217"/>
      <c r="F58" s="218"/>
      <c r="G58" s="236"/>
      <c r="H58" s="17"/>
      <c r="I58" s="14"/>
      <c r="J58" s="1"/>
      <c r="K58" s="236"/>
      <c r="L58" s="17"/>
      <c r="M58" s="14"/>
    </row>
    <row r="59" spans="1:13" s="216" customFormat="1" ht="21.75" customHeight="1" x14ac:dyDescent="0.5">
      <c r="A59" s="215" t="s">
        <v>14</v>
      </c>
      <c r="E59" s="220"/>
      <c r="G59" s="237"/>
      <c r="H59" s="4"/>
      <c r="I59" s="3"/>
      <c r="J59" s="2"/>
      <c r="K59" s="237"/>
      <c r="L59" s="4"/>
      <c r="M59" s="3"/>
    </row>
    <row r="60" spans="1:13" s="216" customFormat="1" ht="8.1" customHeight="1" x14ac:dyDescent="0.5">
      <c r="A60" s="215"/>
      <c r="E60" s="220"/>
      <c r="G60" s="237"/>
      <c r="H60" s="4"/>
      <c r="I60" s="3"/>
      <c r="J60" s="2"/>
      <c r="K60" s="237"/>
      <c r="L60" s="4"/>
      <c r="M60" s="3"/>
    </row>
    <row r="61" spans="1:13" s="216" customFormat="1" ht="21.75" customHeight="1" x14ac:dyDescent="0.5">
      <c r="A61" s="223" t="s">
        <v>15</v>
      </c>
      <c r="E61" s="220">
        <v>13</v>
      </c>
      <c r="G61" s="237">
        <v>437079123</v>
      </c>
      <c r="H61" s="4"/>
      <c r="I61" s="3">
        <v>365997505</v>
      </c>
      <c r="J61" s="4"/>
      <c r="K61" s="237">
        <v>357606833</v>
      </c>
      <c r="L61" s="2"/>
      <c r="M61" s="3">
        <v>297744435</v>
      </c>
    </row>
    <row r="62" spans="1:13" s="216" customFormat="1" ht="21.75" customHeight="1" x14ac:dyDescent="0.5">
      <c r="A62" s="223" t="s">
        <v>36</v>
      </c>
      <c r="E62" s="220"/>
      <c r="G62" s="237">
        <v>82714464</v>
      </c>
      <c r="H62" s="4"/>
      <c r="I62" s="3">
        <v>50248814</v>
      </c>
      <c r="J62" s="4"/>
      <c r="K62" s="237">
        <v>65273701</v>
      </c>
      <c r="L62" s="2"/>
      <c r="M62" s="3">
        <v>41414609</v>
      </c>
    </row>
    <row r="63" spans="1:13" s="216" customFormat="1" ht="21.75" customHeight="1" x14ac:dyDescent="0.5">
      <c r="A63" s="223" t="s">
        <v>147</v>
      </c>
      <c r="E63" s="220"/>
      <c r="G63" s="237"/>
      <c r="H63" s="4"/>
      <c r="I63" s="3"/>
      <c r="J63" s="4"/>
      <c r="K63" s="237"/>
      <c r="L63" s="2"/>
      <c r="M63" s="3"/>
    </row>
    <row r="64" spans="1:13" s="216" customFormat="1" ht="21.75" customHeight="1" x14ac:dyDescent="0.5">
      <c r="A64" s="223"/>
      <c r="B64" s="216" t="s">
        <v>146</v>
      </c>
      <c r="E64" s="220"/>
      <c r="G64" s="237">
        <v>10488332</v>
      </c>
      <c r="H64" s="4"/>
      <c r="I64" s="3">
        <v>10888551</v>
      </c>
      <c r="J64" s="4"/>
      <c r="K64" s="237">
        <v>4453228</v>
      </c>
      <c r="L64" s="2"/>
      <c r="M64" s="3">
        <v>3722655</v>
      </c>
    </row>
    <row r="65" spans="1:13" s="216" customFormat="1" ht="21.75" customHeight="1" x14ac:dyDescent="0.5">
      <c r="A65" s="216" t="s">
        <v>16</v>
      </c>
      <c r="E65" s="220"/>
      <c r="G65" s="238">
        <v>12979714</v>
      </c>
      <c r="H65" s="4"/>
      <c r="I65" s="6">
        <v>9501461</v>
      </c>
      <c r="J65" s="4"/>
      <c r="K65" s="238">
        <v>7783003</v>
      </c>
      <c r="L65" s="2"/>
      <c r="M65" s="6">
        <v>3356738</v>
      </c>
    </row>
    <row r="66" spans="1:13" s="216" customFormat="1" ht="8.1" customHeight="1" x14ac:dyDescent="0.5">
      <c r="A66" s="219"/>
      <c r="E66" s="217"/>
      <c r="F66" s="218"/>
      <c r="G66" s="236"/>
      <c r="H66" s="17"/>
      <c r="I66" s="14"/>
      <c r="J66" s="17"/>
      <c r="K66" s="236"/>
      <c r="L66" s="1"/>
      <c r="M66" s="14"/>
    </row>
    <row r="67" spans="1:13" s="216" customFormat="1" ht="21.75" customHeight="1" x14ac:dyDescent="0.5">
      <c r="A67" s="224" t="s">
        <v>17</v>
      </c>
      <c r="E67" s="220"/>
      <c r="G67" s="238">
        <f>SUM(G61:G65)</f>
        <v>543261633</v>
      </c>
      <c r="H67" s="4"/>
      <c r="I67" s="6">
        <f>SUM(I61:I65)</f>
        <v>436636331</v>
      </c>
      <c r="J67" s="4"/>
      <c r="K67" s="238">
        <f>SUM(K61:K65)</f>
        <v>435116765</v>
      </c>
      <c r="L67" s="2"/>
      <c r="M67" s="6">
        <f>SUM(M61:M65)</f>
        <v>346238437</v>
      </c>
    </row>
    <row r="68" spans="1:13" s="216" customFormat="1" ht="21.75" customHeight="1" x14ac:dyDescent="0.5">
      <c r="A68" s="223"/>
      <c r="E68" s="220"/>
      <c r="G68" s="237"/>
      <c r="H68" s="4"/>
      <c r="I68" s="3"/>
      <c r="J68" s="4"/>
      <c r="K68" s="237"/>
      <c r="L68" s="2"/>
      <c r="M68" s="3"/>
    </row>
    <row r="69" spans="1:13" s="216" customFormat="1" ht="21.75" customHeight="1" x14ac:dyDescent="0.5">
      <c r="A69" s="215" t="s">
        <v>18</v>
      </c>
      <c r="E69" s="220"/>
      <c r="G69" s="237"/>
      <c r="H69" s="4"/>
      <c r="I69" s="3"/>
      <c r="J69" s="4"/>
      <c r="K69" s="237"/>
      <c r="L69" s="2"/>
      <c r="M69" s="3"/>
    </row>
    <row r="70" spans="1:13" s="216" customFormat="1" ht="8.1" customHeight="1" x14ac:dyDescent="0.5">
      <c r="A70" s="225"/>
      <c r="E70" s="220"/>
      <c r="G70" s="237"/>
      <c r="H70" s="4"/>
      <c r="I70" s="3"/>
      <c r="J70" s="4"/>
      <c r="K70" s="237"/>
      <c r="L70" s="2"/>
      <c r="M70" s="3"/>
    </row>
    <row r="71" spans="1:13" s="216" customFormat="1" ht="21.75" customHeight="1" x14ac:dyDescent="0.5">
      <c r="A71" s="223" t="s">
        <v>138</v>
      </c>
      <c r="E71" s="220"/>
      <c r="G71" s="237">
        <v>295514469</v>
      </c>
      <c r="H71" s="4"/>
      <c r="I71" s="3">
        <v>296120833</v>
      </c>
      <c r="J71" s="4"/>
      <c r="K71" s="237">
        <v>152483044</v>
      </c>
      <c r="L71" s="2"/>
      <c r="M71" s="3">
        <v>151677966</v>
      </c>
    </row>
    <row r="72" spans="1:13" s="216" customFormat="1" ht="21.75" customHeight="1" x14ac:dyDescent="0.5">
      <c r="A72" s="216" t="s">
        <v>19</v>
      </c>
      <c r="E72" s="222">
        <v>14</v>
      </c>
      <c r="G72" s="238">
        <v>63100215</v>
      </c>
      <c r="H72" s="4"/>
      <c r="I72" s="6">
        <v>61825186</v>
      </c>
      <c r="J72" s="4"/>
      <c r="K72" s="238">
        <v>38606032</v>
      </c>
      <c r="L72" s="2"/>
      <c r="M72" s="6">
        <v>37959927</v>
      </c>
    </row>
    <row r="73" spans="1:13" s="216" customFormat="1" ht="8.1" customHeight="1" x14ac:dyDescent="0.5">
      <c r="A73" s="219"/>
      <c r="E73" s="217"/>
      <c r="F73" s="218"/>
      <c r="G73" s="236"/>
      <c r="H73" s="17"/>
      <c r="I73" s="14"/>
      <c r="J73" s="17"/>
      <c r="K73" s="236"/>
      <c r="L73" s="1"/>
      <c r="M73" s="14"/>
    </row>
    <row r="74" spans="1:13" s="216" customFormat="1" ht="21.75" customHeight="1" x14ac:dyDescent="0.5">
      <c r="A74" s="225" t="s">
        <v>20</v>
      </c>
      <c r="E74" s="220"/>
      <c r="G74" s="238">
        <f>SUM(G71:G72)</f>
        <v>358614684</v>
      </c>
      <c r="H74" s="4"/>
      <c r="I74" s="6">
        <f>SUM(I71:I72)</f>
        <v>357946019</v>
      </c>
      <c r="J74" s="4"/>
      <c r="K74" s="238">
        <f>SUM(K71:K72)</f>
        <v>191089076</v>
      </c>
      <c r="L74" s="2"/>
      <c r="M74" s="6">
        <f>SUM(M71:M72)</f>
        <v>189637893</v>
      </c>
    </row>
    <row r="75" spans="1:13" s="216" customFormat="1" ht="8.1" customHeight="1" x14ac:dyDescent="0.5">
      <c r="A75" s="221"/>
      <c r="E75" s="220"/>
      <c r="G75" s="237"/>
      <c r="H75" s="4"/>
      <c r="I75" s="3"/>
      <c r="J75" s="4"/>
      <c r="K75" s="237"/>
      <c r="L75" s="2"/>
      <c r="M75" s="3"/>
    </row>
    <row r="76" spans="1:13" s="216" customFormat="1" ht="21.75" customHeight="1" x14ac:dyDescent="0.5">
      <c r="A76" s="225" t="s">
        <v>21</v>
      </c>
      <c r="E76" s="220"/>
      <c r="G76" s="238">
        <f>G67+G74</f>
        <v>901876317</v>
      </c>
      <c r="H76" s="4"/>
      <c r="I76" s="6">
        <f>I67+I74</f>
        <v>794582350</v>
      </c>
      <c r="J76" s="4"/>
      <c r="K76" s="238">
        <f>K67+K74</f>
        <v>626205841</v>
      </c>
      <c r="L76" s="2"/>
      <c r="M76" s="6">
        <f>M67+M74</f>
        <v>535876330</v>
      </c>
    </row>
    <row r="77" spans="1:13" ht="21.75" customHeight="1" x14ac:dyDescent="0.5">
      <c r="A77" s="21"/>
      <c r="G77" s="10"/>
      <c r="I77" s="10"/>
      <c r="K77" s="10"/>
      <c r="M77" s="10"/>
    </row>
    <row r="78" spans="1:13" ht="21.75" customHeight="1" x14ac:dyDescent="0.5">
      <c r="A78" s="21"/>
      <c r="E78" s="243"/>
      <c r="G78" s="10"/>
      <c r="I78" s="10"/>
      <c r="K78" s="10"/>
      <c r="M78" s="10"/>
    </row>
    <row r="79" spans="1:13" ht="21.75" customHeight="1" x14ac:dyDescent="0.5">
      <c r="A79" s="21"/>
      <c r="E79" s="243"/>
      <c r="G79" s="10"/>
      <c r="I79" s="10"/>
      <c r="K79" s="10"/>
      <c r="M79" s="10"/>
    </row>
    <row r="80" spans="1:13" ht="21.75" customHeight="1" x14ac:dyDescent="0.5">
      <c r="A80" s="21"/>
      <c r="E80" s="243"/>
      <c r="G80" s="10"/>
      <c r="I80" s="10"/>
      <c r="K80" s="10"/>
      <c r="M80" s="10"/>
    </row>
    <row r="81" spans="1:13" ht="21.75" customHeight="1" x14ac:dyDescent="0.5">
      <c r="A81" s="21"/>
      <c r="E81" s="306"/>
      <c r="G81" s="10"/>
      <c r="I81" s="10"/>
      <c r="K81" s="10"/>
      <c r="M81" s="10"/>
    </row>
    <row r="82" spans="1:13" ht="21.75" customHeight="1" x14ac:dyDescent="0.5">
      <c r="A82" s="21"/>
      <c r="E82" s="306"/>
      <c r="G82" s="10"/>
      <c r="I82" s="10"/>
      <c r="K82" s="10"/>
      <c r="M82" s="10"/>
    </row>
    <row r="83" spans="1:13" ht="21.75" customHeight="1" x14ac:dyDescent="0.5">
      <c r="A83" s="21"/>
      <c r="E83" s="243"/>
      <c r="G83" s="10"/>
      <c r="I83" s="10"/>
      <c r="K83" s="10"/>
      <c r="M83" s="10"/>
    </row>
    <row r="84" spans="1:13" ht="22.7" customHeight="1" x14ac:dyDescent="0.5">
      <c r="A84" s="21"/>
      <c r="E84" s="243"/>
      <c r="G84" s="10"/>
      <c r="I84" s="10"/>
      <c r="K84" s="10"/>
      <c r="M84" s="10"/>
    </row>
    <row r="85" spans="1:13" ht="28.9" customHeight="1" x14ac:dyDescent="0.5">
      <c r="A85" s="21"/>
      <c r="G85" s="10"/>
      <c r="I85" s="10"/>
      <c r="K85" s="10"/>
      <c r="M85" s="10"/>
    </row>
    <row r="86" spans="1:13" ht="21.95" customHeight="1" x14ac:dyDescent="0.5">
      <c r="A86" s="24" t="str">
        <f>A46</f>
        <v>หมายเหตุประกอบข้อมูลทางการเงินเป็นส่วนหนึ่งของข้อมูลทางการเงินระหว่างกาลนี้</v>
      </c>
      <c r="B86" s="5"/>
      <c r="C86" s="5"/>
      <c r="D86" s="5"/>
      <c r="E86" s="135"/>
      <c r="F86" s="5"/>
      <c r="G86" s="6"/>
      <c r="H86" s="7"/>
      <c r="I86" s="6"/>
      <c r="J86" s="5"/>
      <c r="K86" s="6"/>
      <c r="L86" s="7"/>
      <c r="M86" s="6"/>
    </row>
    <row r="87" spans="1:13" ht="19.350000000000001" customHeight="1" x14ac:dyDescent="0.5">
      <c r="A87" s="1" t="str">
        <f>A1</f>
        <v>บริษัท อาร์ แอนด์ บี ฟู้ด ซัพพลาย จำกัด (มหาชน)</v>
      </c>
      <c r="E87" s="2"/>
    </row>
    <row r="88" spans="1:13" ht="20.100000000000001" customHeight="1" x14ac:dyDescent="0.5">
      <c r="A88" s="20" t="s">
        <v>132</v>
      </c>
      <c r="G88" s="10"/>
      <c r="I88" s="10"/>
      <c r="K88" s="10"/>
      <c r="M88" s="10"/>
    </row>
    <row r="89" spans="1:13" ht="20.100000000000001" customHeight="1" x14ac:dyDescent="0.5">
      <c r="A89" s="22" t="str">
        <f>A49</f>
        <v>ณ วันที่ 31 มีนาคม พ.ศ. 2564</v>
      </c>
      <c r="B89" s="5"/>
      <c r="C89" s="5"/>
      <c r="D89" s="5"/>
      <c r="E89" s="135"/>
      <c r="F89" s="5"/>
      <c r="G89" s="6"/>
      <c r="H89" s="7"/>
      <c r="I89" s="6"/>
      <c r="J89" s="5"/>
      <c r="K89" s="6"/>
      <c r="L89" s="7"/>
      <c r="M89" s="6"/>
    </row>
    <row r="90" spans="1:13" ht="20.100000000000001" customHeight="1" x14ac:dyDescent="0.5">
      <c r="A90" s="25"/>
      <c r="B90" s="8"/>
      <c r="C90" s="8"/>
      <c r="D90" s="8"/>
      <c r="E90" s="136"/>
      <c r="F90" s="8"/>
      <c r="G90" s="10"/>
      <c r="H90" s="19"/>
      <c r="I90" s="10"/>
      <c r="J90" s="8"/>
      <c r="K90" s="10"/>
      <c r="L90" s="19"/>
      <c r="M90" s="10"/>
    </row>
    <row r="91" spans="1:13" ht="20.100000000000001" customHeight="1" x14ac:dyDescent="0.5">
      <c r="A91" s="25"/>
      <c r="B91" s="8"/>
      <c r="C91" s="8"/>
      <c r="D91" s="8"/>
      <c r="E91" s="8"/>
      <c r="F91" s="8"/>
      <c r="G91" s="308" t="s">
        <v>53</v>
      </c>
      <c r="H91" s="308"/>
      <c r="I91" s="308"/>
      <c r="J91" s="212"/>
      <c r="K91" s="308" t="s">
        <v>67</v>
      </c>
      <c r="L91" s="308"/>
      <c r="M91" s="308"/>
    </row>
    <row r="92" spans="1:13" s="8" customFormat="1" ht="20.100000000000001" customHeight="1" x14ac:dyDescent="0.5">
      <c r="G92" s="213" t="s">
        <v>54</v>
      </c>
      <c r="H92" s="214"/>
      <c r="I92" s="14" t="s">
        <v>143</v>
      </c>
      <c r="J92" s="212"/>
      <c r="K92" s="213" t="s">
        <v>54</v>
      </c>
      <c r="L92" s="214"/>
      <c r="M92" s="14" t="s">
        <v>143</v>
      </c>
    </row>
    <row r="93" spans="1:13" ht="20.100000000000001" customHeight="1" x14ac:dyDescent="0.5">
      <c r="A93" s="25"/>
      <c r="B93" s="8"/>
      <c r="C93" s="8"/>
      <c r="D93" s="8"/>
      <c r="E93" s="8"/>
      <c r="F93" s="8"/>
      <c r="G93" s="14" t="s">
        <v>55</v>
      </c>
      <c r="H93" s="14"/>
      <c r="I93" s="14" t="s">
        <v>37</v>
      </c>
      <c r="J93" s="14"/>
      <c r="K93" s="14" t="s">
        <v>55</v>
      </c>
      <c r="L93" s="14"/>
      <c r="M93" s="14" t="s">
        <v>37</v>
      </c>
    </row>
    <row r="94" spans="1:13" ht="20.100000000000001" customHeight="1" x14ac:dyDescent="0.5">
      <c r="A94" s="21"/>
      <c r="E94" s="132"/>
      <c r="F94" s="13"/>
      <c r="G94" s="14" t="s">
        <v>160</v>
      </c>
      <c r="H94" s="15"/>
      <c r="I94" s="14" t="s">
        <v>131</v>
      </c>
      <c r="J94" s="13"/>
      <c r="K94" s="14" t="s">
        <v>160</v>
      </c>
      <c r="L94" s="15"/>
      <c r="M94" s="14" t="s">
        <v>131</v>
      </c>
    </row>
    <row r="95" spans="1:13" ht="20.100000000000001" customHeight="1" x14ac:dyDescent="0.5">
      <c r="A95" s="21"/>
      <c r="E95" s="132"/>
      <c r="F95" s="1"/>
      <c r="G95" s="16" t="s">
        <v>2</v>
      </c>
      <c r="H95" s="17"/>
      <c r="I95" s="16" t="s">
        <v>2</v>
      </c>
      <c r="J95" s="1"/>
      <c r="K95" s="16" t="s">
        <v>2</v>
      </c>
      <c r="L95" s="17"/>
      <c r="M95" s="16" t="s">
        <v>2</v>
      </c>
    </row>
    <row r="96" spans="1:13" ht="8.1" customHeight="1" x14ac:dyDescent="0.5">
      <c r="A96" s="21"/>
      <c r="E96" s="134"/>
      <c r="F96" s="1"/>
      <c r="G96" s="240"/>
      <c r="H96" s="17"/>
      <c r="I96" s="18"/>
      <c r="J96" s="1"/>
      <c r="K96" s="240"/>
      <c r="L96" s="17"/>
      <c r="M96" s="18"/>
    </row>
    <row r="97" spans="1:13" s="216" customFormat="1" ht="20.100000000000001" customHeight="1" x14ac:dyDescent="0.5">
      <c r="A97" s="215" t="s">
        <v>162</v>
      </c>
      <c r="E97" s="217"/>
      <c r="F97" s="218"/>
      <c r="G97" s="236"/>
      <c r="H97" s="17"/>
      <c r="I97" s="14"/>
      <c r="J97" s="1"/>
      <c r="K97" s="236"/>
      <c r="L97" s="17"/>
      <c r="M97" s="14"/>
    </row>
    <row r="98" spans="1:13" s="216" customFormat="1" ht="8.1" customHeight="1" x14ac:dyDescent="0.5">
      <c r="A98" s="215"/>
      <c r="E98" s="217"/>
      <c r="F98" s="218"/>
      <c r="G98" s="236"/>
      <c r="H98" s="17"/>
      <c r="I98" s="14"/>
      <c r="J98" s="1"/>
      <c r="K98" s="236"/>
      <c r="L98" s="17"/>
      <c r="M98" s="14"/>
    </row>
    <row r="99" spans="1:13" s="216" customFormat="1" ht="20.100000000000001" customHeight="1" x14ac:dyDescent="0.5">
      <c r="A99" s="215" t="s">
        <v>71</v>
      </c>
      <c r="E99" s="220"/>
      <c r="G99" s="237"/>
      <c r="H99" s="4"/>
      <c r="I99" s="3"/>
      <c r="J99" s="2"/>
      <c r="K99" s="237"/>
      <c r="L99" s="4"/>
      <c r="M99" s="3"/>
    </row>
    <row r="100" spans="1:13" s="216" customFormat="1" ht="8.1" customHeight="1" x14ac:dyDescent="0.5">
      <c r="A100" s="225"/>
      <c r="E100" s="220"/>
      <c r="G100" s="237"/>
      <c r="H100" s="4"/>
      <c r="I100" s="3"/>
      <c r="J100" s="2"/>
      <c r="K100" s="237"/>
      <c r="L100" s="4"/>
      <c r="M100" s="3"/>
    </row>
    <row r="101" spans="1:13" s="216" customFormat="1" ht="20.100000000000001" customHeight="1" x14ac:dyDescent="0.5">
      <c r="A101" s="221" t="s">
        <v>22</v>
      </c>
      <c r="E101" s="220"/>
      <c r="G101" s="237"/>
      <c r="H101" s="4"/>
      <c r="I101" s="3"/>
      <c r="J101" s="2"/>
      <c r="K101" s="237"/>
      <c r="L101" s="4"/>
      <c r="M101" s="3"/>
    </row>
    <row r="102" spans="1:13" s="216" customFormat="1" ht="20.100000000000001" customHeight="1" x14ac:dyDescent="0.5">
      <c r="A102" s="221"/>
      <c r="B102" s="221" t="s">
        <v>23</v>
      </c>
      <c r="E102" s="220"/>
      <c r="G102" s="237"/>
      <c r="H102" s="4"/>
      <c r="I102" s="3"/>
      <c r="J102" s="2"/>
      <c r="K102" s="237"/>
      <c r="L102" s="4"/>
      <c r="M102" s="3"/>
    </row>
    <row r="103" spans="1:13" s="216" customFormat="1" ht="20.25" customHeight="1" x14ac:dyDescent="0.5">
      <c r="A103" s="221"/>
      <c r="B103" s="221"/>
      <c r="C103" s="216" t="s">
        <v>157</v>
      </c>
      <c r="E103" s="220"/>
      <c r="G103" s="237"/>
      <c r="H103" s="4"/>
      <c r="I103" s="3"/>
      <c r="J103" s="2"/>
      <c r="K103" s="237"/>
      <c r="L103" s="4"/>
      <c r="M103" s="3"/>
    </row>
    <row r="104" spans="1:13" s="216" customFormat="1" ht="20.25" customHeight="1" thickBot="1" x14ac:dyDescent="0.55000000000000004">
      <c r="A104" s="221"/>
      <c r="B104" s="221"/>
      <c r="D104" s="216" t="s">
        <v>112</v>
      </c>
      <c r="E104" s="220"/>
      <c r="G104" s="239">
        <v>2000000000</v>
      </c>
      <c r="H104" s="4"/>
      <c r="I104" s="231">
        <v>2000000000</v>
      </c>
      <c r="J104" s="4"/>
      <c r="K104" s="239">
        <v>2000000000</v>
      </c>
      <c r="L104" s="2"/>
      <c r="M104" s="231">
        <v>2000000000</v>
      </c>
    </row>
    <row r="105" spans="1:13" s="216" customFormat="1" ht="8.1" customHeight="1" thickTop="1" x14ac:dyDescent="0.5">
      <c r="B105" s="221"/>
      <c r="G105" s="237"/>
      <c r="H105" s="4"/>
      <c r="I105" s="3"/>
      <c r="J105" s="4"/>
      <c r="K105" s="237"/>
      <c r="L105" s="2"/>
      <c r="M105" s="3"/>
    </row>
    <row r="106" spans="1:13" s="216" customFormat="1" ht="20.100000000000001" customHeight="1" x14ac:dyDescent="0.5">
      <c r="B106" s="221" t="s">
        <v>72</v>
      </c>
      <c r="E106" s="220"/>
      <c r="G106" s="241"/>
      <c r="H106" s="234"/>
      <c r="I106" s="233"/>
      <c r="J106" s="234"/>
      <c r="K106" s="241"/>
      <c r="L106" s="2"/>
      <c r="M106" s="233"/>
    </row>
    <row r="107" spans="1:13" s="216" customFormat="1" ht="20.100000000000001" customHeight="1" x14ac:dyDescent="0.5">
      <c r="B107" s="221"/>
      <c r="C107" s="216" t="s">
        <v>157</v>
      </c>
      <c r="G107" s="237"/>
      <c r="H107" s="4"/>
      <c r="I107" s="3"/>
      <c r="J107" s="4"/>
      <c r="K107" s="237"/>
      <c r="L107" s="2"/>
      <c r="M107" s="3"/>
    </row>
    <row r="108" spans="1:13" s="216" customFormat="1" ht="20.100000000000001" customHeight="1" x14ac:dyDescent="0.5">
      <c r="B108" s="221"/>
      <c r="D108" s="216" t="s">
        <v>113</v>
      </c>
      <c r="E108" s="220"/>
      <c r="G108" s="237">
        <v>2000000000</v>
      </c>
      <c r="H108" s="4"/>
      <c r="I108" s="3">
        <v>2000000000</v>
      </c>
      <c r="J108" s="4"/>
      <c r="K108" s="237">
        <v>2000000000</v>
      </c>
      <c r="L108" s="2"/>
      <c r="M108" s="3">
        <v>2000000000</v>
      </c>
    </row>
    <row r="109" spans="1:13" s="216" customFormat="1" ht="20.100000000000001" customHeight="1" x14ac:dyDescent="0.5">
      <c r="A109" s="216" t="s">
        <v>87</v>
      </c>
      <c r="B109" s="221"/>
      <c r="E109" s="220"/>
      <c r="G109" s="237">
        <v>1248938736</v>
      </c>
      <c r="H109" s="4"/>
      <c r="I109" s="3">
        <v>1248938736</v>
      </c>
      <c r="J109" s="4"/>
      <c r="K109" s="237">
        <v>1248938736</v>
      </c>
      <c r="L109" s="2"/>
      <c r="M109" s="3">
        <v>1248938736</v>
      </c>
    </row>
    <row r="110" spans="1:13" s="216" customFormat="1" ht="20.100000000000001" customHeight="1" x14ac:dyDescent="0.5">
      <c r="A110" s="216" t="s">
        <v>175</v>
      </c>
      <c r="B110" s="221"/>
      <c r="E110" s="220"/>
      <c r="G110" s="237">
        <v>94712575</v>
      </c>
      <c r="H110" s="4"/>
      <c r="I110" s="3">
        <v>94712575</v>
      </c>
      <c r="J110" s="4"/>
      <c r="K110" s="237">
        <v>0</v>
      </c>
      <c r="L110" s="2"/>
      <c r="M110" s="3">
        <v>0</v>
      </c>
    </row>
    <row r="111" spans="1:13" s="216" customFormat="1" ht="20.100000000000001" customHeight="1" x14ac:dyDescent="0.5">
      <c r="B111" s="221" t="s">
        <v>176</v>
      </c>
      <c r="E111" s="220"/>
      <c r="G111" s="237"/>
      <c r="H111" s="4"/>
      <c r="I111" s="3"/>
      <c r="J111" s="4"/>
      <c r="K111" s="237"/>
      <c r="L111" s="2"/>
      <c r="M111" s="3"/>
    </row>
    <row r="112" spans="1:13" s="216" customFormat="1" ht="20.100000000000001" customHeight="1" x14ac:dyDescent="0.5">
      <c r="A112" s="223" t="s">
        <v>24</v>
      </c>
      <c r="E112" s="220"/>
      <c r="G112" s="237"/>
      <c r="H112" s="4"/>
      <c r="I112" s="3"/>
      <c r="J112" s="4"/>
      <c r="K112" s="237"/>
      <c r="L112" s="2"/>
      <c r="M112" s="3"/>
    </row>
    <row r="113" spans="1:13" s="216" customFormat="1" ht="20.100000000000001" customHeight="1" x14ac:dyDescent="0.5">
      <c r="A113" s="223"/>
      <c r="B113" s="216" t="s">
        <v>114</v>
      </c>
      <c r="E113" s="220"/>
      <c r="G113" s="237"/>
      <c r="H113" s="4"/>
      <c r="I113" s="3"/>
      <c r="J113" s="4"/>
      <c r="K113" s="237"/>
      <c r="L113" s="2"/>
      <c r="M113" s="3"/>
    </row>
    <row r="114" spans="1:13" s="216" customFormat="1" ht="20.100000000000001" customHeight="1" x14ac:dyDescent="0.5">
      <c r="A114" s="223"/>
      <c r="C114" s="216" t="s">
        <v>115</v>
      </c>
      <c r="E114" s="220"/>
      <c r="G114" s="237">
        <v>130650000</v>
      </c>
      <c r="H114" s="4"/>
      <c r="I114" s="3">
        <v>130650000</v>
      </c>
      <c r="J114" s="4"/>
      <c r="K114" s="237">
        <v>130650000</v>
      </c>
      <c r="L114" s="2"/>
      <c r="M114" s="3">
        <v>130650000</v>
      </c>
    </row>
    <row r="115" spans="1:13" s="216" customFormat="1" ht="20.100000000000001" customHeight="1" x14ac:dyDescent="0.5">
      <c r="A115" s="223"/>
      <c r="B115" s="216" t="s">
        <v>25</v>
      </c>
      <c r="E115" s="220"/>
      <c r="G115" s="237">
        <v>694543008</v>
      </c>
      <c r="H115" s="4"/>
      <c r="I115" s="3">
        <v>619522147</v>
      </c>
      <c r="J115" s="4"/>
      <c r="K115" s="237">
        <v>539075580</v>
      </c>
      <c r="L115" s="2"/>
      <c r="M115" s="3">
        <v>434715014</v>
      </c>
    </row>
    <row r="116" spans="1:13" s="216" customFormat="1" ht="20.100000000000001" customHeight="1" x14ac:dyDescent="0.5">
      <c r="A116" s="223" t="s">
        <v>57</v>
      </c>
      <c r="E116" s="220"/>
      <c r="G116" s="238">
        <v>-5582650</v>
      </c>
      <c r="H116" s="4"/>
      <c r="I116" s="6">
        <v>-2889648</v>
      </c>
      <c r="J116" s="4"/>
      <c r="K116" s="238">
        <v>0</v>
      </c>
      <c r="L116" s="2"/>
      <c r="M116" s="6">
        <v>0</v>
      </c>
    </row>
    <row r="117" spans="1:13" s="216" customFormat="1" ht="8.1" customHeight="1" x14ac:dyDescent="0.5">
      <c r="A117" s="224"/>
      <c r="E117" s="220"/>
      <c r="G117" s="237"/>
      <c r="H117" s="4"/>
      <c r="I117" s="3"/>
      <c r="J117" s="4"/>
      <c r="K117" s="237"/>
      <c r="L117" s="2"/>
      <c r="M117" s="3"/>
    </row>
    <row r="118" spans="1:13" s="216" customFormat="1" ht="20.100000000000001" customHeight="1" x14ac:dyDescent="0.4">
      <c r="A118" s="235" t="s">
        <v>158</v>
      </c>
      <c r="E118" s="220"/>
      <c r="G118" s="237">
        <f>SUM(G108:G116)</f>
        <v>4163261669</v>
      </c>
      <c r="H118" s="4"/>
      <c r="I118" s="3">
        <f>SUM(I108:I116)</f>
        <v>4090933810</v>
      </c>
      <c r="J118" s="4"/>
      <c r="K118" s="237">
        <f>SUM(K108:K116)</f>
        <v>3918664316</v>
      </c>
      <c r="L118" s="2"/>
      <c r="M118" s="3">
        <f>SUM(M108:M116)</f>
        <v>3814303750</v>
      </c>
    </row>
    <row r="119" spans="1:13" s="216" customFormat="1" ht="20.100000000000001" customHeight="1" x14ac:dyDescent="0.5">
      <c r="A119" s="223"/>
      <c r="B119" s="216" t="s">
        <v>60</v>
      </c>
      <c r="E119" s="220"/>
      <c r="G119" s="238">
        <v>10321770</v>
      </c>
      <c r="H119" s="4"/>
      <c r="I119" s="6">
        <v>-2121158</v>
      </c>
      <c r="J119" s="4"/>
      <c r="K119" s="238">
        <v>0</v>
      </c>
      <c r="L119" s="2"/>
      <c r="M119" s="6">
        <v>0</v>
      </c>
    </row>
    <row r="120" spans="1:13" s="216" customFormat="1" ht="8.1" customHeight="1" x14ac:dyDescent="0.5">
      <c r="A120" s="224"/>
      <c r="E120" s="220"/>
      <c r="G120" s="237"/>
      <c r="H120" s="4"/>
      <c r="I120" s="3"/>
      <c r="J120" s="4"/>
      <c r="K120" s="237"/>
      <c r="L120" s="2"/>
      <c r="M120" s="3"/>
    </row>
    <row r="121" spans="1:13" s="216" customFormat="1" ht="20.100000000000001" customHeight="1" x14ac:dyDescent="0.5">
      <c r="A121" s="215" t="s">
        <v>89</v>
      </c>
      <c r="E121" s="220"/>
      <c r="G121" s="238">
        <f>SUM(G118:G119)</f>
        <v>4173583439</v>
      </c>
      <c r="H121" s="4"/>
      <c r="I121" s="6">
        <f>SUM(I118:I119)</f>
        <v>4088812652</v>
      </c>
      <c r="J121" s="4"/>
      <c r="K121" s="238">
        <f>SUM(K118:K119)</f>
        <v>3918664316</v>
      </c>
      <c r="L121" s="2"/>
      <c r="M121" s="6">
        <f>SUM(M118:M119)</f>
        <v>3814303750</v>
      </c>
    </row>
    <row r="122" spans="1:13" s="216" customFormat="1" ht="8.1" customHeight="1" x14ac:dyDescent="0.5">
      <c r="B122" s="221"/>
      <c r="E122" s="220"/>
      <c r="G122" s="237"/>
      <c r="H122" s="4"/>
      <c r="I122" s="3"/>
      <c r="J122" s="4"/>
      <c r="K122" s="237"/>
      <c r="L122" s="2"/>
      <c r="M122" s="3"/>
    </row>
    <row r="123" spans="1:13" s="216" customFormat="1" ht="20.100000000000001" customHeight="1" thickBot="1" x14ac:dyDescent="0.55000000000000004">
      <c r="A123" s="218" t="s">
        <v>90</v>
      </c>
      <c r="E123" s="220"/>
      <c r="G123" s="239">
        <f>SUM(G76+G121)</f>
        <v>5075459756</v>
      </c>
      <c r="H123" s="4"/>
      <c r="I123" s="231">
        <f>SUM(I76+I121)</f>
        <v>4883395002</v>
      </c>
      <c r="J123" s="4"/>
      <c r="K123" s="239">
        <f>SUM(K76+K121)</f>
        <v>4544870157</v>
      </c>
      <c r="L123" s="2"/>
      <c r="M123" s="231">
        <f>SUM(M76+M121)</f>
        <v>4350180080</v>
      </c>
    </row>
    <row r="124" spans="1:13" ht="24.75" customHeight="1" thickTop="1" x14ac:dyDescent="0.5">
      <c r="A124" s="1"/>
      <c r="L124" s="10"/>
      <c r="M124" s="10"/>
    </row>
    <row r="125" spans="1:13" ht="20.100000000000001" customHeight="1" x14ac:dyDescent="0.5">
      <c r="A125" s="1"/>
      <c r="E125" s="243"/>
      <c r="L125" s="10"/>
      <c r="M125" s="10"/>
    </row>
    <row r="126" spans="1:13" ht="20.100000000000001" customHeight="1" x14ac:dyDescent="0.5">
      <c r="A126" s="1"/>
      <c r="E126" s="306"/>
      <c r="L126" s="10"/>
      <c r="M126" s="10"/>
    </row>
    <row r="127" spans="1:13" ht="26.25" customHeight="1" x14ac:dyDescent="0.5">
      <c r="A127" s="1"/>
      <c r="G127" s="10"/>
      <c r="I127" s="10"/>
      <c r="K127" s="10"/>
      <c r="M127" s="10"/>
    </row>
    <row r="128" spans="1:13" ht="12.75" customHeight="1" x14ac:dyDescent="0.5">
      <c r="A128" s="1"/>
      <c r="G128" s="10"/>
      <c r="I128" s="10"/>
      <c r="K128" s="10"/>
      <c r="M128" s="10"/>
    </row>
    <row r="129" spans="1:13" ht="21.95" customHeight="1" x14ac:dyDescent="0.5">
      <c r="A129" s="24" t="str">
        <f>A46</f>
        <v>หมายเหตุประกอบข้อมูลทางการเงินเป็นส่วนหนึ่งของข้อมูลทางการเงินระหว่างกาลนี้</v>
      </c>
      <c r="B129" s="5"/>
      <c r="C129" s="5"/>
      <c r="D129" s="5"/>
      <c r="E129" s="135"/>
      <c r="F129" s="5"/>
      <c r="G129" s="6"/>
      <c r="H129" s="7"/>
      <c r="I129" s="6"/>
      <c r="J129" s="5"/>
      <c r="K129" s="6"/>
      <c r="L129" s="7"/>
      <c r="M129" s="6"/>
    </row>
    <row r="131" spans="1:13" ht="20.100000000000001" customHeight="1" x14ac:dyDescent="0.5">
      <c r="G131" s="10"/>
      <c r="H131" s="10"/>
      <c r="I131" s="10"/>
      <c r="J131" s="10"/>
      <c r="K131" s="10"/>
    </row>
  </sheetData>
  <mergeCells count="7">
    <mergeCell ref="G91:I91"/>
    <mergeCell ref="K91:M91"/>
    <mergeCell ref="G5:I5"/>
    <mergeCell ref="K5:M5"/>
    <mergeCell ref="A44:M44"/>
    <mergeCell ref="G51:I51"/>
    <mergeCell ref="K51:M51"/>
  </mergeCells>
  <pageMargins left="0.8" right="0.5" top="0.5" bottom="0.6" header="0.49" footer="0.4"/>
  <pageSetup paperSize="9" firstPageNumber="2" fitToHeight="0" orientation="portrait" useFirstPageNumber="1" horizontalDpi="1200" verticalDpi="1200" r:id="rId1"/>
  <headerFooter>
    <oddFooter>&amp;C&amp;"Times New Roman,Regular"&amp;11           &amp;R&amp;"Browallia New,Regular"&amp;13&amp;P</oddFooter>
  </headerFooter>
  <rowBreaks count="2" manualBreakCount="2">
    <brk id="46" max="13" man="1"/>
    <brk id="86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 tint="0.79998168889431442"/>
  </sheetPr>
  <dimension ref="A1:Q87"/>
  <sheetViews>
    <sheetView view="pageBreakPreview" topLeftCell="A37" zoomScale="115" zoomScaleNormal="90" zoomScaleSheetLayoutView="115" workbookViewId="0">
      <selection activeCell="A82" sqref="A82:XFD82"/>
    </sheetView>
  </sheetViews>
  <sheetFormatPr defaultColWidth="10.42578125" defaultRowHeight="21" customHeight="1" x14ac:dyDescent="0.5"/>
  <cols>
    <col min="1" max="3" width="1.28515625" style="38" customWidth="1"/>
    <col min="4" max="4" width="30.7109375" style="38" customWidth="1"/>
    <col min="5" max="5" width="7.7109375" style="130" customWidth="1"/>
    <col min="6" max="6" width="0.5703125" style="38" customWidth="1"/>
    <col min="7" max="7" width="12.5703125" style="41" customWidth="1"/>
    <col min="8" max="8" width="0.5703125" style="40" customWidth="1"/>
    <col min="9" max="9" width="12.5703125" style="41" customWidth="1"/>
    <col min="10" max="10" width="0.5703125" style="38" customWidth="1"/>
    <col min="11" max="11" width="12.5703125" style="41" customWidth="1"/>
    <col min="12" max="12" width="0.5703125" style="40" customWidth="1"/>
    <col min="13" max="13" width="12.5703125" style="41" customWidth="1"/>
    <col min="14" max="16384" width="10.42578125" style="38"/>
  </cols>
  <sheetData>
    <row r="1" spans="1:16" s="28" customFormat="1" ht="21.75" customHeight="1" x14ac:dyDescent="0.5">
      <c r="A1" s="27" t="str">
        <f>'T2-4'!A1</f>
        <v>บริษัท อาร์ แอนด์ บี ฟู้ด ซัพพลาย จำกัด (มหาชน)</v>
      </c>
      <c r="E1" s="29"/>
      <c r="G1" s="30"/>
      <c r="H1" s="31"/>
      <c r="I1" s="30"/>
      <c r="K1" s="30"/>
      <c r="L1" s="31"/>
      <c r="M1" s="30"/>
    </row>
    <row r="2" spans="1:16" s="28" customFormat="1" ht="21.75" customHeight="1" x14ac:dyDescent="0.5">
      <c r="A2" s="32" t="s">
        <v>122</v>
      </c>
      <c r="E2" s="29"/>
      <c r="G2" s="30"/>
      <c r="H2" s="31"/>
      <c r="I2" s="30"/>
      <c r="K2" s="30"/>
      <c r="L2" s="31"/>
      <c r="M2" s="30"/>
    </row>
    <row r="3" spans="1:16" s="28" customFormat="1" ht="21.75" customHeight="1" x14ac:dyDescent="0.5">
      <c r="A3" s="33" t="s">
        <v>161</v>
      </c>
      <c r="B3" s="34"/>
      <c r="C3" s="34"/>
      <c r="D3" s="34"/>
      <c r="E3" s="129"/>
      <c r="F3" s="34"/>
      <c r="G3" s="35"/>
      <c r="H3" s="36"/>
      <c r="I3" s="35"/>
      <c r="J3" s="34"/>
      <c r="K3" s="35"/>
      <c r="L3" s="36"/>
      <c r="M3" s="35"/>
    </row>
    <row r="4" spans="1:16" s="28" customFormat="1" ht="17.100000000000001" customHeight="1" x14ac:dyDescent="0.5">
      <c r="A4" s="37"/>
      <c r="E4" s="29"/>
      <c r="G4" s="30"/>
      <c r="H4" s="31"/>
      <c r="I4" s="30"/>
      <c r="K4" s="30"/>
      <c r="L4" s="31"/>
      <c r="M4" s="30"/>
    </row>
    <row r="5" spans="1:16" s="52" customFormat="1" ht="20.100000000000001" customHeight="1" x14ac:dyDescent="0.5">
      <c r="A5" s="141"/>
      <c r="E5" s="139"/>
      <c r="G5" s="310" t="s">
        <v>53</v>
      </c>
      <c r="H5" s="310"/>
      <c r="I5" s="310"/>
      <c r="J5" s="142"/>
      <c r="K5" s="310" t="s">
        <v>67</v>
      </c>
      <c r="L5" s="310"/>
      <c r="M5" s="310"/>
    </row>
    <row r="6" spans="1:16" s="52" customFormat="1" ht="20.100000000000001" customHeight="1" x14ac:dyDescent="0.5">
      <c r="A6" s="141"/>
      <c r="E6" s="139"/>
      <c r="G6" s="143" t="s">
        <v>54</v>
      </c>
      <c r="H6" s="144"/>
      <c r="I6" s="143" t="s">
        <v>54</v>
      </c>
      <c r="J6" s="54"/>
      <c r="K6" s="54" t="s">
        <v>54</v>
      </c>
      <c r="L6" s="54"/>
      <c r="M6" s="54" t="s">
        <v>54</v>
      </c>
    </row>
    <row r="7" spans="1:16" s="52" customFormat="1" ht="20.100000000000001" customHeight="1" x14ac:dyDescent="0.5">
      <c r="A7" s="141"/>
      <c r="E7" s="139"/>
      <c r="G7" s="54" t="s">
        <v>55</v>
      </c>
      <c r="H7" s="145"/>
      <c r="I7" s="54" t="s">
        <v>55</v>
      </c>
      <c r="J7" s="54"/>
      <c r="K7" s="54" t="s">
        <v>55</v>
      </c>
      <c r="L7" s="54"/>
      <c r="M7" s="54" t="s">
        <v>55</v>
      </c>
    </row>
    <row r="8" spans="1:16" s="53" customFormat="1" ht="20.100000000000001" customHeight="1" x14ac:dyDescent="0.5">
      <c r="E8" s="146"/>
      <c r="F8" s="55"/>
      <c r="G8" s="209" t="s">
        <v>160</v>
      </c>
      <c r="H8" s="210"/>
      <c r="I8" s="209" t="s">
        <v>131</v>
      </c>
      <c r="J8" s="211"/>
      <c r="K8" s="209" t="s">
        <v>160</v>
      </c>
      <c r="L8" s="210"/>
      <c r="M8" s="209" t="s">
        <v>131</v>
      </c>
    </row>
    <row r="9" spans="1:16" s="53" customFormat="1" ht="20.100000000000001" customHeight="1" x14ac:dyDescent="0.5">
      <c r="E9" s="133" t="s">
        <v>1</v>
      </c>
      <c r="F9" s="55"/>
      <c r="G9" s="56" t="s">
        <v>2</v>
      </c>
      <c r="H9" s="57"/>
      <c r="I9" s="56" t="s">
        <v>2</v>
      </c>
      <c r="J9" s="55"/>
      <c r="K9" s="56" t="s">
        <v>2</v>
      </c>
      <c r="L9" s="57"/>
      <c r="M9" s="56" t="s">
        <v>2</v>
      </c>
    </row>
    <row r="10" spans="1:16" s="53" customFormat="1" ht="6" customHeight="1" x14ac:dyDescent="0.5">
      <c r="A10" s="55"/>
      <c r="E10" s="138"/>
      <c r="G10" s="120"/>
      <c r="H10" s="147"/>
      <c r="I10" s="58"/>
      <c r="K10" s="120"/>
      <c r="L10" s="147"/>
      <c r="M10" s="58"/>
    </row>
    <row r="11" spans="1:16" s="53" customFormat="1" ht="20.100000000000001" customHeight="1" x14ac:dyDescent="0.5">
      <c r="A11" s="53" t="s">
        <v>107</v>
      </c>
      <c r="E11" s="138"/>
      <c r="G11" s="125">
        <v>844945682</v>
      </c>
      <c r="H11" s="147"/>
      <c r="I11" s="65">
        <v>789000106</v>
      </c>
      <c r="J11" s="147"/>
      <c r="K11" s="125">
        <v>630644016</v>
      </c>
      <c r="L11" s="147"/>
      <c r="M11" s="65">
        <v>602632363</v>
      </c>
      <c r="P11" s="140"/>
    </row>
    <row r="12" spans="1:16" s="53" customFormat="1" ht="20.100000000000001" customHeight="1" x14ac:dyDescent="0.5">
      <c r="A12" s="53" t="s">
        <v>93</v>
      </c>
      <c r="E12" s="138"/>
      <c r="G12" s="123">
        <v>3438119</v>
      </c>
      <c r="H12" s="147"/>
      <c r="I12" s="128">
        <v>18687118</v>
      </c>
      <c r="J12" s="147"/>
      <c r="K12" s="123">
        <v>0</v>
      </c>
      <c r="L12" s="147"/>
      <c r="M12" s="128">
        <v>0</v>
      </c>
    </row>
    <row r="13" spans="1:16" s="53" customFormat="1" ht="6" customHeight="1" x14ac:dyDescent="0.5">
      <c r="E13" s="138"/>
      <c r="G13" s="125"/>
      <c r="H13" s="147"/>
      <c r="I13" s="65"/>
      <c r="J13" s="147"/>
      <c r="K13" s="125"/>
      <c r="L13" s="147"/>
      <c r="M13" s="65"/>
    </row>
    <row r="14" spans="1:16" s="53" customFormat="1" ht="20.100000000000001" customHeight="1" x14ac:dyDescent="0.5">
      <c r="A14" s="55" t="s">
        <v>97</v>
      </c>
      <c r="E14" s="138"/>
      <c r="G14" s="123">
        <f>SUM(G11:G12)</f>
        <v>848383801</v>
      </c>
      <c r="H14" s="147"/>
      <c r="I14" s="128">
        <f>SUM(I11:I12)</f>
        <v>807687224</v>
      </c>
      <c r="J14" s="147"/>
      <c r="K14" s="123">
        <f>SUM(K11:K12)</f>
        <v>630644016</v>
      </c>
      <c r="L14" s="147"/>
      <c r="M14" s="128">
        <f>SUM(M11:M12)</f>
        <v>602632363</v>
      </c>
    </row>
    <row r="15" spans="1:16" s="53" customFormat="1" ht="6" customHeight="1" x14ac:dyDescent="0.5">
      <c r="E15" s="138"/>
      <c r="G15" s="125"/>
      <c r="H15" s="147"/>
      <c r="I15" s="65"/>
      <c r="J15" s="147"/>
      <c r="K15" s="125"/>
      <c r="L15" s="147"/>
      <c r="M15" s="65"/>
    </row>
    <row r="16" spans="1:16" s="53" customFormat="1" ht="20.100000000000001" customHeight="1" x14ac:dyDescent="0.5">
      <c r="A16" s="53" t="s">
        <v>94</v>
      </c>
      <c r="E16" s="138"/>
      <c r="G16" s="120">
        <v>-500165804</v>
      </c>
      <c r="H16" s="148"/>
      <c r="I16" s="58">
        <v>-435518457</v>
      </c>
      <c r="J16" s="148"/>
      <c r="K16" s="120">
        <v>-400348799</v>
      </c>
      <c r="L16" s="148"/>
      <c r="M16" s="58">
        <v>-351221212</v>
      </c>
    </row>
    <row r="17" spans="1:17" s="53" customFormat="1" ht="20.100000000000001" customHeight="1" x14ac:dyDescent="0.5">
      <c r="A17" s="53" t="s">
        <v>98</v>
      </c>
      <c r="E17" s="138"/>
      <c r="G17" s="123">
        <v>-12576477</v>
      </c>
      <c r="H17" s="148"/>
      <c r="I17" s="128">
        <v>-23577659</v>
      </c>
      <c r="J17" s="148"/>
      <c r="K17" s="123">
        <v>0</v>
      </c>
      <c r="L17" s="148"/>
      <c r="M17" s="128">
        <v>0</v>
      </c>
    </row>
    <row r="18" spans="1:17" s="53" customFormat="1" ht="6" customHeight="1" x14ac:dyDescent="0.5">
      <c r="E18" s="138"/>
      <c r="G18" s="125"/>
      <c r="H18" s="147"/>
      <c r="I18" s="65"/>
      <c r="J18" s="147"/>
      <c r="K18" s="125"/>
      <c r="L18" s="147"/>
      <c r="M18" s="65"/>
    </row>
    <row r="19" spans="1:17" s="53" customFormat="1" ht="20.100000000000001" customHeight="1" x14ac:dyDescent="0.5">
      <c r="A19" s="55" t="s">
        <v>99</v>
      </c>
      <c r="E19" s="138"/>
      <c r="G19" s="121">
        <f>SUM(G16:G17)</f>
        <v>-512742281</v>
      </c>
      <c r="H19" s="148"/>
      <c r="I19" s="126">
        <f>SUM(I16:I17)</f>
        <v>-459096116</v>
      </c>
      <c r="J19" s="148"/>
      <c r="K19" s="121">
        <f>SUM(K16:K17)</f>
        <v>-400348799</v>
      </c>
      <c r="L19" s="148"/>
      <c r="M19" s="126">
        <f>SUM(M16:M17)</f>
        <v>-351221212</v>
      </c>
      <c r="O19" s="140"/>
    </row>
    <row r="20" spans="1:17" s="53" customFormat="1" ht="6" customHeight="1" x14ac:dyDescent="0.5">
      <c r="E20" s="138"/>
      <c r="G20" s="125"/>
      <c r="H20" s="147"/>
      <c r="I20" s="65"/>
      <c r="J20" s="147"/>
      <c r="K20" s="125"/>
      <c r="L20" s="147"/>
      <c r="M20" s="65"/>
    </row>
    <row r="21" spans="1:17" s="53" customFormat="1" ht="20.100000000000001" customHeight="1" x14ac:dyDescent="0.5">
      <c r="A21" s="55" t="s">
        <v>26</v>
      </c>
      <c r="E21" s="138"/>
      <c r="G21" s="125">
        <f>G14+G19</f>
        <v>335641520</v>
      </c>
      <c r="H21" s="147"/>
      <c r="I21" s="65">
        <f>I14+I19</f>
        <v>348591108</v>
      </c>
      <c r="J21" s="147"/>
      <c r="K21" s="125">
        <f>K14+K19</f>
        <v>230295217</v>
      </c>
      <c r="L21" s="147"/>
      <c r="M21" s="65">
        <f>M14+M19</f>
        <v>251411151</v>
      </c>
      <c r="P21" s="305"/>
      <c r="Q21" s="305"/>
    </row>
    <row r="22" spans="1:17" s="53" customFormat="1" ht="20.100000000000001" customHeight="1" x14ac:dyDescent="0.5">
      <c r="A22" s="53" t="s">
        <v>198</v>
      </c>
      <c r="E22" s="138"/>
      <c r="G22" s="149">
        <v>-2203805</v>
      </c>
      <c r="H22" s="148"/>
      <c r="I22" s="150">
        <v>5849654</v>
      </c>
      <c r="J22" s="148"/>
      <c r="K22" s="149">
        <v>5846605</v>
      </c>
      <c r="L22" s="148"/>
      <c r="M22" s="150">
        <v>9578364</v>
      </c>
      <c r="P22" s="305"/>
      <c r="Q22" s="305"/>
    </row>
    <row r="23" spans="1:17" s="53" customFormat="1" ht="20.100000000000001" customHeight="1" x14ac:dyDescent="0.5">
      <c r="A23" s="53" t="s">
        <v>27</v>
      </c>
      <c r="E23" s="138"/>
      <c r="G23" s="149">
        <v>1467614</v>
      </c>
      <c r="H23" s="148"/>
      <c r="I23" s="150">
        <v>3484743</v>
      </c>
      <c r="J23" s="148"/>
      <c r="K23" s="149">
        <v>15875420</v>
      </c>
      <c r="L23" s="148"/>
      <c r="M23" s="150">
        <v>14160994</v>
      </c>
      <c r="P23" s="305"/>
      <c r="Q23" s="305"/>
    </row>
    <row r="24" spans="1:17" s="53" customFormat="1" ht="20.100000000000001" customHeight="1" x14ac:dyDescent="0.5">
      <c r="A24" s="53" t="s">
        <v>28</v>
      </c>
      <c r="E24" s="138"/>
      <c r="G24" s="149">
        <v>-55565266</v>
      </c>
      <c r="H24" s="148"/>
      <c r="I24" s="150">
        <v>-49700969</v>
      </c>
      <c r="J24" s="148"/>
      <c r="K24" s="149">
        <v>-43222793</v>
      </c>
      <c r="L24" s="148"/>
      <c r="M24" s="150">
        <v>-36013494</v>
      </c>
      <c r="P24" s="305"/>
      <c r="Q24" s="305"/>
    </row>
    <row r="25" spans="1:17" s="53" customFormat="1" ht="20.100000000000001" customHeight="1" x14ac:dyDescent="0.5">
      <c r="A25" s="53" t="s">
        <v>29</v>
      </c>
      <c r="E25" s="138"/>
      <c r="G25" s="149">
        <v>-116455191</v>
      </c>
      <c r="H25" s="148"/>
      <c r="I25" s="150">
        <v>-109927752</v>
      </c>
      <c r="J25" s="148"/>
      <c r="K25" s="149">
        <v>-77838024</v>
      </c>
      <c r="L25" s="148"/>
      <c r="M25" s="150">
        <v>-72721002</v>
      </c>
      <c r="P25" s="305"/>
      <c r="Q25" s="305"/>
    </row>
    <row r="26" spans="1:17" s="53" customFormat="1" ht="20.100000000000001" customHeight="1" x14ac:dyDescent="0.5">
      <c r="A26" s="53" t="s">
        <v>208</v>
      </c>
      <c r="E26" s="138" t="s">
        <v>199</v>
      </c>
      <c r="G26" s="149">
        <v>-62259918</v>
      </c>
      <c r="H26" s="148"/>
      <c r="I26" s="150">
        <v>0</v>
      </c>
      <c r="J26" s="148"/>
      <c r="K26" s="149">
        <v>0</v>
      </c>
      <c r="L26" s="148"/>
      <c r="M26" s="150">
        <v>0</v>
      </c>
      <c r="P26" s="305"/>
      <c r="Q26" s="305"/>
    </row>
    <row r="27" spans="1:17" s="53" customFormat="1" ht="20.100000000000001" customHeight="1" x14ac:dyDescent="0.5">
      <c r="A27" s="53" t="s">
        <v>148</v>
      </c>
      <c r="E27" s="138"/>
      <c r="G27" s="149">
        <v>-2267015</v>
      </c>
      <c r="H27" s="148"/>
      <c r="I27" s="150">
        <v>-7071743</v>
      </c>
      <c r="J27" s="148"/>
      <c r="K27" s="149">
        <v>-1747266</v>
      </c>
      <c r="L27" s="148"/>
      <c r="M27" s="150">
        <v>-6677779</v>
      </c>
      <c r="P27" s="305"/>
      <c r="Q27" s="305"/>
    </row>
    <row r="28" spans="1:17" s="53" customFormat="1" ht="20.100000000000001" customHeight="1" x14ac:dyDescent="0.5">
      <c r="A28" s="53" t="s">
        <v>30</v>
      </c>
      <c r="E28" s="138"/>
      <c r="G28" s="151">
        <v>-3304860</v>
      </c>
      <c r="H28" s="147"/>
      <c r="I28" s="152">
        <v>-4595438</v>
      </c>
      <c r="J28" s="147"/>
      <c r="K28" s="151">
        <v>-2190563</v>
      </c>
      <c r="L28" s="147"/>
      <c r="M28" s="152">
        <v>-2209924</v>
      </c>
      <c r="P28" s="305"/>
      <c r="Q28" s="305"/>
    </row>
    <row r="29" spans="1:17" s="53" customFormat="1" ht="6" customHeight="1" x14ac:dyDescent="0.5">
      <c r="A29" s="153"/>
      <c r="E29" s="138"/>
      <c r="G29" s="125"/>
      <c r="H29" s="147"/>
      <c r="I29" s="65"/>
      <c r="J29" s="147"/>
      <c r="K29" s="125"/>
      <c r="L29" s="147"/>
      <c r="M29" s="65"/>
      <c r="P29" s="305"/>
      <c r="Q29" s="305"/>
    </row>
    <row r="30" spans="1:17" s="53" customFormat="1" ht="20.100000000000001" customHeight="1" x14ac:dyDescent="0.5">
      <c r="A30" s="55" t="s">
        <v>73</v>
      </c>
      <c r="E30" s="138"/>
      <c r="G30" s="120">
        <f>SUM(G21:G28)</f>
        <v>95053079</v>
      </c>
      <c r="H30" s="147"/>
      <c r="I30" s="58">
        <f>SUM(I21:I28)</f>
        <v>186629603</v>
      </c>
      <c r="J30" s="147"/>
      <c r="K30" s="120">
        <f>SUM(K21:K28)</f>
        <v>127018596</v>
      </c>
      <c r="L30" s="147"/>
      <c r="M30" s="58">
        <f>SUM(M21:M28)</f>
        <v>157528310</v>
      </c>
      <c r="P30" s="305"/>
      <c r="Q30" s="305"/>
    </row>
    <row r="31" spans="1:17" s="53" customFormat="1" ht="20.100000000000001" customHeight="1" x14ac:dyDescent="0.5">
      <c r="A31" s="53" t="s">
        <v>31</v>
      </c>
      <c r="E31" s="139">
        <v>15</v>
      </c>
      <c r="G31" s="121">
        <v>-18914965</v>
      </c>
      <c r="H31" s="148"/>
      <c r="I31" s="126">
        <v>-39653107</v>
      </c>
      <c r="J31" s="148"/>
      <c r="K31" s="121">
        <v>-22658030</v>
      </c>
      <c r="L31" s="148"/>
      <c r="M31" s="126">
        <v>-31391548</v>
      </c>
      <c r="O31" s="244"/>
      <c r="P31" s="305"/>
    </row>
    <row r="32" spans="1:17" s="53" customFormat="1" ht="6" customHeight="1" x14ac:dyDescent="0.5">
      <c r="A32" s="55"/>
      <c r="E32" s="138"/>
      <c r="G32" s="125"/>
      <c r="H32" s="147"/>
      <c r="I32" s="65"/>
      <c r="J32" s="147"/>
      <c r="K32" s="125"/>
      <c r="L32" s="147"/>
      <c r="M32" s="65"/>
    </row>
    <row r="33" spans="1:15" s="53" customFormat="1" ht="20.100000000000001" customHeight="1" thickBot="1" x14ac:dyDescent="0.55000000000000004">
      <c r="A33" s="55" t="s">
        <v>100</v>
      </c>
      <c r="E33" s="138"/>
      <c r="G33" s="124">
        <f>SUM(G30:G31)</f>
        <v>76138114</v>
      </c>
      <c r="H33" s="147"/>
      <c r="I33" s="64">
        <f>SUM(I30:I31)</f>
        <v>146976496</v>
      </c>
      <c r="J33" s="147"/>
      <c r="K33" s="124">
        <f>SUM(K30:K31)</f>
        <v>104360566</v>
      </c>
      <c r="L33" s="147"/>
      <c r="M33" s="64">
        <f>SUM(M30:M31)</f>
        <v>126136762</v>
      </c>
    </row>
    <row r="34" spans="1:15" s="53" customFormat="1" ht="12.75" customHeight="1" thickTop="1" x14ac:dyDescent="0.5">
      <c r="A34" s="55"/>
      <c r="E34" s="138"/>
      <c r="G34" s="120"/>
      <c r="H34" s="147"/>
      <c r="I34" s="58"/>
      <c r="J34" s="147"/>
      <c r="K34" s="120"/>
      <c r="L34" s="147"/>
      <c r="M34" s="58"/>
    </row>
    <row r="35" spans="1:15" s="53" customFormat="1" ht="20.100000000000001" customHeight="1" x14ac:dyDescent="0.5">
      <c r="A35" s="55" t="s">
        <v>179</v>
      </c>
      <c r="E35" s="138"/>
      <c r="G35" s="154"/>
      <c r="H35" s="155"/>
      <c r="I35" s="155"/>
      <c r="J35" s="155"/>
      <c r="K35" s="154"/>
      <c r="L35" s="155"/>
    </row>
    <row r="36" spans="1:15" s="53" customFormat="1" ht="20.100000000000001" customHeight="1" x14ac:dyDescent="0.5">
      <c r="A36" s="156" t="s">
        <v>177</v>
      </c>
      <c r="E36" s="138"/>
      <c r="G36" s="157"/>
      <c r="H36" s="140"/>
      <c r="J36" s="140"/>
      <c r="K36" s="157"/>
      <c r="L36" s="140"/>
      <c r="O36" s="155"/>
    </row>
    <row r="37" spans="1:15" s="53" customFormat="1" ht="20.100000000000001" customHeight="1" x14ac:dyDescent="0.5">
      <c r="A37" s="156"/>
      <c r="B37" s="156" t="s">
        <v>197</v>
      </c>
      <c r="E37" s="138"/>
      <c r="G37" s="157"/>
      <c r="H37" s="140"/>
      <c r="J37" s="140"/>
      <c r="K37" s="157"/>
      <c r="L37" s="140"/>
    </row>
    <row r="38" spans="1:15" s="53" customFormat="1" ht="20.100000000000001" customHeight="1" x14ac:dyDescent="0.5">
      <c r="A38" s="156"/>
      <c r="B38" s="53" t="s">
        <v>196</v>
      </c>
      <c r="C38" s="156"/>
      <c r="E38" s="138"/>
      <c r="G38" s="123">
        <v>-2673127</v>
      </c>
      <c r="H38" s="150"/>
      <c r="I38" s="128">
        <v>-4416312</v>
      </c>
      <c r="J38" s="150"/>
      <c r="K38" s="123">
        <v>0</v>
      </c>
      <c r="L38" s="150"/>
      <c r="M38" s="159">
        <v>0</v>
      </c>
    </row>
    <row r="39" spans="1:15" s="53" customFormat="1" ht="20.100000000000001" customHeight="1" x14ac:dyDescent="0.5">
      <c r="A39" s="156"/>
      <c r="B39" s="53" t="s">
        <v>75</v>
      </c>
      <c r="E39" s="138"/>
      <c r="G39" s="157"/>
      <c r="H39" s="150"/>
      <c r="J39" s="150"/>
      <c r="K39" s="157"/>
      <c r="L39" s="150"/>
    </row>
    <row r="40" spans="1:15" s="53" customFormat="1" ht="20.100000000000001" customHeight="1" x14ac:dyDescent="0.5">
      <c r="A40" s="156"/>
      <c r="C40" s="53" t="s">
        <v>76</v>
      </c>
      <c r="E40" s="138"/>
      <c r="G40" s="158">
        <f>SUM(G38:G38)</f>
        <v>-2673127</v>
      </c>
      <c r="H40" s="150"/>
      <c r="I40" s="159">
        <f>SUM(I38:I38)</f>
        <v>-4416312</v>
      </c>
      <c r="J40" s="150"/>
      <c r="K40" s="158">
        <f>SUM(K38:K38)</f>
        <v>0</v>
      </c>
      <c r="L40" s="150"/>
      <c r="M40" s="159">
        <f>SUM(M38:M38)</f>
        <v>0</v>
      </c>
    </row>
    <row r="41" spans="1:15" s="53" customFormat="1" ht="6" customHeight="1" x14ac:dyDescent="0.5">
      <c r="E41" s="138"/>
      <c r="G41" s="120"/>
      <c r="H41" s="150"/>
      <c r="I41" s="58"/>
      <c r="J41" s="150"/>
      <c r="K41" s="120"/>
      <c r="L41" s="150"/>
      <c r="M41" s="58"/>
    </row>
    <row r="42" spans="1:15" s="53" customFormat="1" ht="20.100000000000001" customHeight="1" x14ac:dyDescent="0.5">
      <c r="A42" s="55" t="s">
        <v>144</v>
      </c>
      <c r="B42" s="55"/>
      <c r="C42" s="55"/>
      <c r="D42" s="55"/>
      <c r="E42" s="138"/>
      <c r="G42" s="158">
        <f>G40</f>
        <v>-2673127</v>
      </c>
      <c r="H42" s="150"/>
      <c r="I42" s="159">
        <f>I40</f>
        <v>-4416312</v>
      </c>
      <c r="J42" s="150"/>
      <c r="K42" s="158">
        <f>K40</f>
        <v>0</v>
      </c>
      <c r="L42" s="150"/>
      <c r="M42" s="159">
        <f>M40</f>
        <v>0</v>
      </c>
    </row>
    <row r="43" spans="1:15" s="53" customFormat="1" ht="6" customHeight="1" x14ac:dyDescent="0.5">
      <c r="A43" s="55"/>
      <c r="B43" s="55"/>
      <c r="C43" s="55"/>
      <c r="D43" s="55"/>
      <c r="E43" s="138"/>
      <c r="G43" s="160"/>
      <c r="H43" s="150"/>
      <c r="I43" s="161"/>
      <c r="J43" s="150"/>
      <c r="K43" s="160"/>
      <c r="L43" s="150"/>
      <c r="M43" s="161"/>
    </row>
    <row r="44" spans="1:15" s="53" customFormat="1" ht="19.5" customHeight="1" thickBot="1" x14ac:dyDescent="0.55000000000000004">
      <c r="A44" s="55" t="s">
        <v>81</v>
      </c>
      <c r="E44" s="138"/>
      <c r="G44" s="124">
        <f>SUM(G33,G40)</f>
        <v>73464987</v>
      </c>
      <c r="H44" s="147"/>
      <c r="I44" s="64">
        <f>SUM(I33,I40)</f>
        <v>142560184</v>
      </c>
      <c r="J44" s="147"/>
      <c r="K44" s="124">
        <f>SUM(K33,K40)</f>
        <v>104360566</v>
      </c>
      <c r="L44" s="147"/>
      <c r="M44" s="64">
        <f>SUM(M33,M40)</f>
        <v>126136762</v>
      </c>
    </row>
    <row r="45" spans="1:15" ht="10.5" customHeight="1" thickTop="1" x14ac:dyDescent="0.5">
      <c r="A45" s="39"/>
      <c r="G45" s="44"/>
      <c r="H45" s="44"/>
      <c r="I45" s="44"/>
      <c r="J45" s="44"/>
      <c r="K45" s="44"/>
      <c r="L45" s="44"/>
      <c r="M45" s="44"/>
    </row>
    <row r="46" spans="1:15" ht="22.15" customHeight="1" x14ac:dyDescent="0.5">
      <c r="A46" s="46" t="str">
        <f>'T2-4'!A129</f>
        <v>หมายเหตุประกอบข้อมูลทางการเงินเป็นส่วนหนึ่งของข้อมูลทางการเงินระหว่างกาลนี้</v>
      </c>
      <c r="B46" s="46"/>
      <c r="C46" s="46"/>
      <c r="D46" s="46"/>
      <c r="E46" s="131"/>
      <c r="F46" s="46"/>
      <c r="G46" s="43"/>
      <c r="H46" s="45"/>
      <c r="I46" s="43"/>
      <c r="J46" s="45"/>
      <c r="K46" s="43"/>
      <c r="L46" s="46"/>
      <c r="M46" s="43"/>
    </row>
    <row r="47" spans="1:15" ht="21" customHeight="1" x14ac:dyDescent="0.5">
      <c r="A47" s="27" t="str">
        <f>A1</f>
        <v>บริษัท อาร์ แอนด์ บี ฟู้ด ซัพพลาย จำกัด (มหาชน)</v>
      </c>
      <c r="B47" s="28"/>
      <c r="C47" s="28"/>
      <c r="D47" s="28"/>
      <c r="E47" s="29"/>
      <c r="F47" s="28"/>
      <c r="G47" s="30"/>
      <c r="H47" s="31"/>
      <c r="I47" s="30"/>
      <c r="J47" s="28"/>
      <c r="K47" s="30"/>
      <c r="L47" s="31"/>
      <c r="M47" s="30"/>
    </row>
    <row r="48" spans="1:15" ht="21" customHeight="1" x14ac:dyDescent="0.5">
      <c r="A48" s="32" t="s">
        <v>139</v>
      </c>
      <c r="B48" s="28"/>
      <c r="C48" s="28"/>
      <c r="D48" s="28"/>
      <c r="E48" s="29"/>
      <c r="F48" s="28"/>
      <c r="G48" s="30"/>
      <c r="H48" s="31"/>
      <c r="I48" s="30"/>
      <c r="J48" s="28"/>
      <c r="K48" s="30"/>
      <c r="L48" s="31"/>
      <c r="M48" s="30"/>
    </row>
    <row r="49" spans="1:13" ht="21" customHeight="1" x14ac:dyDescent="0.5">
      <c r="A49" s="33" t="str">
        <f>+A3</f>
        <v>สำหรับงวดสามเดือนสิ้นสุดวันที่ 31 มีนาคม พ.ศ. 2564</v>
      </c>
      <c r="B49" s="34"/>
      <c r="C49" s="34"/>
      <c r="D49" s="34"/>
      <c r="E49" s="129"/>
      <c r="F49" s="34"/>
      <c r="G49" s="35"/>
      <c r="H49" s="36"/>
      <c r="I49" s="35"/>
      <c r="J49" s="34"/>
      <c r="K49" s="35"/>
      <c r="L49" s="36"/>
      <c r="M49" s="35"/>
    </row>
    <row r="50" spans="1:13" ht="21" customHeight="1" x14ac:dyDescent="0.5">
      <c r="A50" s="39"/>
      <c r="G50" s="30"/>
      <c r="H50" s="44"/>
      <c r="I50" s="30"/>
      <c r="J50" s="44"/>
      <c r="K50" s="30"/>
      <c r="L50" s="28"/>
      <c r="M50" s="30"/>
    </row>
    <row r="51" spans="1:13" s="53" customFormat="1" ht="20.100000000000001" customHeight="1" x14ac:dyDescent="0.5">
      <c r="A51" s="55"/>
      <c r="E51" s="139"/>
      <c r="F51" s="52"/>
      <c r="G51" s="310" t="s">
        <v>53</v>
      </c>
      <c r="H51" s="310"/>
      <c r="I51" s="310"/>
      <c r="J51" s="142"/>
      <c r="K51" s="310" t="s">
        <v>67</v>
      </c>
      <c r="L51" s="310"/>
      <c r="M51" s="310"/>
    </row>
    <row r="52" spans="1:13" s="53" customFormat="1" ht="20.100000000000001" customHeight="1" x14ac:dyDescent="0.5">
      <c r="A52" s="55"/>
      <c r="E52" s="139"/>
      <c r="F52" s="52"/>
      <c r="G52" s="143" t="s">
        <v>54</v>
      </c>
      <c r="H52" s="144"/>
      <c r="I52" s="143" t="s">
        <v>54</v>
      </c>
      <c r="J52" s="54"/>
      <c r="K52" s="54" t="s">
        <v>54</v>
      </c>
      <c r="L52" s="54"/>
      <c r="M52" s="54" t="s">
        <v>54</v>
      </c>
    </row>
    <row r="53" spans="1:13" s="53" customFormat="1" ht="20.100000000000001" customHeight="1" x14ac:dyDescent="0.5">
      <c r="A53" s="55"/>
      <c r="E53" s="139"/>
      <c r="F53" s="52"/>
      <c r="G53" s="54" t="s">
        <v>55</v>
      </c>
      <c r="H53" s="145"/>
      <c r="I53" s="54" t="s">
        <v>55</v>
      </c>
      <c r="J53" s="54"/>
      <c r="K53" s="54" t="s">
        <v>55</v>
      </c>
      <c r="L53" s="54"/>
      <c r="M53" s="54" t="s">
        <v>55</v>
      </c>
    </row>
    <row r="54" spans="1:13" s="53" customFormat="1" ht="20.100000000000001" customHeight="1" x14ac:dyDescent="0.5">
      <c r="A54" s="55"/>
      <c r="E54" s="146"/>
      <c r="F54" s="55"/>
      <c r="G54" s="209" t="s">
        <v>160</v>
      </c>
      <c r="H54" s="210"/>
      <c r="I54" s="209" t="s">
        <v>131</v>
      </c>
      <c r="J54" s="211"/>
      <c r="K54" s="209" t="s">
        <v>160</v>
      </c>
      <c r="L54" s="210"/>
      <c r="M54" s="209" t="s">
        <v>131</v>
      </c>
    </row>
    <row r="55" spans="1:13" s="53" customFormat="1" ht="20.100000000000001" customHeight="1" x14ac:dyDescent="0.5">
      <c r="E55" s="146"/>
      <c r="F55" s="55"/>
      <c r="G55" s="56" t="s">
        <v>2</v>
      </c>
      <c r="H55" s="57"/>
      <c r="I55" s="56" t="s">
        <v>2</v>
      </c>
      <c r="J55" s="55"/>
      <c r="K55" s="56" t="s">
        <v>2</v>
      </c>
      <c r="L55" s="57"/>
      <c r="M55" s="56" t="s">
        <v>2</v>
      </c>
    </row>
    <row r="56" spans="1:13" s="53" customFormat="1" ht="8.1" customHeight="1" x14ac:dyDescent="0.5">
      <c r="E56" s="162"/>
      <c r="F56" s="55"/>
      <c r="G56" s="122"/>
      <c r="H56" s="57"/>
      <c r="I56" s="127"/>
      <c r="J56" s="55"/>
      <c r="K56" s="122"/>
      <c r="L56" s="57"/>
      <c r="M56" s="127"/>
    </row>
    <row r="57" spans="1:13" s="53" customFormat="1" ht="20.100000000000001" customHeight="1" x14ac:dyDescent="0.5">
      <c r="A57" s="163" t="s">
        <v>180</v>
      </c>
      <c r="B57" s="52"/>
      <c r="C57" s="52"/>
      <c r="D57" s="52"/>
      <c r="E57" s="138"/>
      <c r="G57" s="157"/>
      <c r="H57" s="150"/>
      <c r="J57" s="150"/>
      <c r="K57" s="157"/>
      <c r="L57" s="52"/>
    </row>
    <row r="58" spans="1:13" s="53" customFormat="1" ht="20.100000000000001" customHeight="1" x14ac:dyDescent="0.5">
      <c r="B58" s="53" t="s">
        <v>77</v>
      </c>
      <c r="E58" s="138"/>
      <c r="G58" s="120">
        <f>G33-G59</f>
        <v>75020861</v>
      </c>
      <c r="H58" s="150"/>
      <c r="I58" s="140">
        <f>I33-I59</f>
        <v>147341058</v>
      </c>
      <c r="J58" s="150"/>
      <c r="K58" s="120">
        <f>K33-K59</f>
        <v>104360566</v>
      </c>
      <c r="L58" s="150"/>
      <c r="M58" s="140">
        <f>M33-M59</f>
        <v>126136762</v>
      </c>
    </row>
    <row r="59" spans="1:13" s="53" customFormat="1" ht="20.100000000000001" customHeight="1" x14ac:dyDescent="0.5">
      <c r="B59" s="53" t="s">
        <v>78</v>
      </c>
      <c r="E59" s="138"/>
      <c r="G59" s="123">
        <v>1117253</v>
      </c>
      <c r="H59" s="150"/>
      <c r="I59" s="128">
        <v>-364562</v>
      </c>
      <c r="J59" s="150"/>
      <c r="K59" s="123">
        <v>0</v>
      </c>
      <c r="L59" s="150"/>
      <c r="M59" s="128">
        <v>0</v>
      </c>
    </row>
    <row r="60" spans="1:13" s="53" customFormat="1" ht="8.1" customHeight="1" x14ac:dyDescent="0.5">
      <c r="A60" s="163"/>
      <c r="B60" s="52"/>
      <c r="C60" s="52"/>
      <c r="D60" s="52"/>
      <c r="E60" s="138"/>
      <c r="G60" s="160"/>
      <c r="H60" s="150"/>
      <c r="I60" s="161"/>
      <c r="J60" s="150"/>
      <c r="K60" s="160"/>
      <c r="L60" s="150"/>
      <c r="M60" s="161"/>
    </row>
    <row r="61" spans="1:13" s="53" customFormat="1" ht="20.100000000000001" customHeight="1" thickBot="1" x14ac:dyDescent="0.55000000000000004">
      <c r="A61" s="163"/>
      <c r="B61" s="52"/>
      <c r="C61" s="52"/>
      <c r="D61" s="52"/>
      <c r="E61" s="138"/>
      <c r="G61" s="164">
        <f>SUM(G58:G59)</f>
        <v>76138114</v>
      </c>
      <c r="H61" s="150"/>
      <c r="I61" s="165">
        <f>SUM(I58:I59)</f>
        <v>146976496</v>
      </c>
      <c r="J61" s="150"/>
      <c r="K61" s="164">
        <f>SUM(K58:K59)</f>
        <v>104360566</v>
      </c>
      <c r="L61" s="150"/>
      <c r="M61" s="165">
        <f>M33</f>
        <v>126136762</v>
      </c>
    </row>
    <row r="62" spans="1:13" s="53" customFormat="1" ht="20.100000000000001" customHeight="1" thickTop="1" x14ac:dyDescent="0.5">
      <c r="A62" s="163"/>
      <c r="B62" s="52"/>
      <c r="C62" s="52"/>
      <c r="D62" s="52"/>
      <c r="E62" s="138"/>
      <c r="G62" s="160"/>
      <c r="H62" s="150"/>
      <c r="I62" s="161"/>
      <c r="J62" s="150"/>
      <c r="K62" s="160"/>
      <c r="L62" s="150"/>
      <c r="M62" s="161"/>
    </row>
    <row r="63" spans="1:13" s="53" customFormat="1" ht="20.100000000000001" customHeight="1" x14ac:dyDescent="0.5">
      <c r="A63" s="163" t="s">
        <v>181</v>
      </c>
      <c r="B63" s="52"/>
      <c r="C63" s="52"/>
      <c r="D63" s="52"/>
      <c r="E63" s="138"/>
      <c r="G63" s="160"/>
      <c r="H63" s="150"/>
      <c r="I63" s="161"/>
      <c r="J63" s="150"/>
      <c r="K63" s="160"/>
      <c r="L63" s="150"/>
      <c r="M63" s="161"/>
    </row>
    <row r="64" spans="1:13" s="53" customFormat="1" ht="20.100000000000001" customHeight="1" x14ac:dyDescent="0.5">
      <c r="B64" s="53" t="s">
        <v>77</v>
      </c>
      <c r="E64" s="138"/>
      <c r="G64" s="120">
        <f>G44-G65</f>
        <v>72327859</v>
      </c>
      <c r="H64" s="150"/>
      <c r="I64" s="140">
        <f>I44-I65</f>
        <v>143066640</v>
      </c>
      <c r="J64" s="150"/>
      <c r="K64" s="120">
        <f>K44-K65</f>
        <v>104360566</v>
      </c>
      <c r="L64" s="150"/>
      <c r="M64" s="140">
        <f>M44-M65</f>
        <v>126136762</v>
      </c>
    </row>
    <row r="65" spans="1:13" s="53" customFormat="1" ht="20.100000000000001" customHeight="1" x14ac:dyDescent="0.5">
      <c r="B65" s="53" t="s">
        <v>78</v>
      </c>
      <c r="E65" s="138"/>
      <c r="G65" s="123">
        <v>1137128</v>
      </c>
      <c r="H65" s="150"/>
      <c r="I65" s="128">
        <v>-506456</v>
      </c>
      <c r="J65" s="150"/>
      <c r="K65" s="158">
        <v>0</v>
      </c>
      <c r="L65" s="150"/>
      <c r="M65" s="159">
        <v>0</v>
      </c>
    </row>
    <row r="66" spans="1:13" s="53" customFormat="1" ht="8.1" customHeight="1" x14ac:dyDescent="0.5">
      <c r="A66" s="163"/>
      <c r="B66" s="52"/>
      <c r="C66" s="52"/>
      <c r="D66" s="52"/>
      <c r="E66" s="138"/>
      <c r="G66" s="160"/>
      <c r="H66" s="150"/>
      <c r="I66" s="161"/>
      <c r="J66" s="150"/>
      <c r="K66" s="160"/>
      <c r="L66" s="150"/>
      <c r="M66" s="161"/>
    </row>
    <row r="67" spans="1:13" s="53" customFormat="1" ht="20.100000000000001" customHeight="1" thickBot="1" x14ac:dyDescent="0.55000000000000004">
      <c r="E67" s="138"/>
      <c r="G67" s="164">
        <f>SUM(G64:G66)</f>
        <v>73464987</v>
      </c>
      <c r="H67" s="150"/>
      <c r="I67" s="165">
        <f>SUM(I64:I66)</f>
        <v>142560184</v>
      </c>
      <c r="J67" s="150"/>
      <c r="K67" s="164">
        <f>SUM(K64:K66)</f>
        <v>104360566</v>
      </c>
      <c r="L67" s="150"/>
      <c r="M67" s="165">
        <f>SUM(M64:M66)</f>
        <v>126136762</v>
      </c>
    </row>
    <row r="68" spans="1:13" s="53" customFormat="1" ht="20.100000000000001" customHeight="1" thickTop="1" x14ac:dyDescent="0.5">
      <c r="E68" s="138"/>
      <c r="G68" s="149"/>
      <c r="H68" s="150"/>
      <c r="I68" s="150"/>
      <c r="J68" s="150"/>
      <c r="K68" s="149"/>
      <c r="L68" s="150"/>
      <c r="M68" s="150"/>
    </row>
    <row r="69" spans="1:13" s="53" customFormat="1" ht="20.100000000000001" customHeight="1" x14ac:dyDescent="0.5">
      <c r="A69" s="163"/>
      <c r="B69" s="52"/>
      <c r="C69" s="52"/>
      <c r="D69" s="52"/>
      <c r="E69" s="138"/>
      <c r="G69" s="160"/>
      <c r="H69" s="150"/>
      <c r="I69" s="161"/>
      <c r="J69" s="150"/>
      <c r="K69" s="160"/>
      <c r="L69" s="150"/>
      <c r="M69" s="161"/>
    </row>
    <row r="70" spans="1:13" s="53" customFormat="1" ht="20.100000000000001" customHeight="1" x14ac:dyDescent="0.5">
      <c r="A70" s="163" t="s">
        <v>182</v>
      </c>
      <c r="B70" s="52"/>
      <c r="C70" s="52"/>
      <c r="D70" s="52"/>
      <c r="E70" s="138"/>
      <c r="G70" s="160"/>
      <c r="H70" s="150"/>
      <c r="I70" s="161"/>
      <c r="J70" s="150"/>
      <c r="K70" s="160"/>
      <c r="L70" s="150"/>
      <c r="M70" s="161"/>
    </row>
    <row r="71" spans="1:13" s="53" customFormat="1" ht="8.1" customHeight="1" x14ac:dyDescent="0.5">
      <c r="A71" s="163"/>
      <c r="B71" s="52"/>
      <c r="C71" s="52"/>
      <c r="D71" s="52"/>
      <c r="E71" s="138"/>
      <c r="G71" s="160"/>
      <c r="H71" s="150"/>
      <c r="I71" s="161"/>
      <c r="J71" s="150"/>
      <c r="K71" s="160"/>
      <c r="L71" s="150"/>
      <c r="M71" s="161"/>
    </row>
    <row r="72" spans="1:13" s="53" customFormat="1" ht="20.100000000000001" customHeight="1" thickBot="1" x14ac:dyDescent="0.55000000000000004">
      <c r="A72" s="52" t="s">
        <v>183</v>
      </c>
      <c r="B72" s="52"/>
      <c r="C72" s="52"/>
      <c r="D72" s="52"/>
      <c r="E72" s="139"/>
      <c r="F72" s="52"/>
      <c r="G72" s="166">
        <f>G58/2000000000</f>
        <v>3.7510430499999997E-2</v>
      </c>
      <c r="H72" s="167"/>
      <c r="I72" s="168">
        <f>I58/2000000000</f>
        <v>7.3670528999999998E-2</v>
      </c>
      <c r="J72" s="167"/>
      <c r="K72" s="166">
        <f>K58/2000000000</f>
        <v>5.2180283000000001E-2</v>
      </c>
      <c r="L72" s="167"/>
      <c r="M72" s="168">
        <f>M58/2000000000</f>
        <v>6.3068381000000007E-2</v>
      </c>
    </row>
    <row r="73" spans="1:13" s="53" customFormat="1" ht="20.100000000000001" customHeight="1" thickTop="1" x14ac:dyDescent="0.5">
      <c r="A73" s="52"/>
      <c r="B73" s="52"/>
      <c r="C73" s="52"/>
      <c r="D73" s="52"/>
      <c r="E73" s="139"/>
      <c r="F73" s="52"/>
    </row>
    <row r="74" spans="1:13" s="53" customFormat="1" ht="20.100000000000001" customHeight="1" x14ac:dyDescent="0.5">
      <c r="A74" s="52"/>
      <c r="B74" s="52"/>
      <c r="C74" s="52"/>
      <c r="D74" s="52"/>
      <c r="E74" s="52"/>
      <c r="F74" s="52"/>
      <c r="G74" s="169"/>
      <c r="H74" s="167"/>
      <c r="I74" s="169"/>
      <c r="J74" s="167"/>
      <c r="K74" s="169"/>
      <c r="L74" s="167"/>
      <c r="M74" s="169"/>
    </row>
    <row r="75" spans="1:13" s="53" customFormat="1" ht="20.100000000000001" customHeight="1" x14ac:dyDescent="0.5">
      <c r="A75" s="52"/>
      <c r="B75" s="52"/>
      <c r="C75" s="52"/>
      <c r="D75" s="52"/>
      <c r="E75" s="52"/>
      <c r="F75" s="52"/>
      <c r="G75" s="170">
        <f>G44-G67</f>
        <v>0</v>
      </c>
      <c r="H75" s="171"/>
      <c r="I75" s="170">
        <f>I44-I67</f>
        <v>0</v>
      </c>
      <c r="J75" s="171"/>
      <c r="K75" s="170">
        <f>K44-K67</f>
        <v>0</v>
      </c>
      <c r="L75" s="171"/>
      <c r="M75" s="170">
        <f>M44-M67</f>
        <v>0</v>
      </c>
    </row>
    <row r="76" spans="1:13" s="53" customFormat="1" ht="20.100000000000001" customHeight="1" x14ac:dyDescent="0.5">
      <c r="A76" s="52"/>
      <c r="B76" s="52"/>
      <c r="C76" s="52"/>
      <c r="D76" s="52"/>
      <c r="E76" s="52"/>
      <c r="F76" s="52"/>
      <c r="G76" s="170"/>
      <c r="H76" s="171"/>
      <c r="I76" s="170"/>
      <c r="J76" s="171"/>
      <c r="K76" s="170"/>
      <c r="L76" s="171"/>
      <c r="M76" s="170"/>
    </row>
    <row r="77" spans="1:13" s="53" customFormat="1" ht="20.100000000000001" customHeight="1" x14ac:dyDescent="0.5">
      <c r="A77" s="52"/>
      <c r="B77" s="52"/>
      <c r="C77" s="52"/>
      <c r="D77" s="52"/>
      <c r="E77" s="52"/>
      <c r="F77" s="52"/>
      <c r="G77" s="170"/>
      <c r="H77" s="171"/>
      <c r="I77" s="170"/>
      <c r="J77" s="171"/>
      <c r="K77" s="170"/>
      <c r="L77" s="171"/>
      <c r="M77" s="170"/>
    </row>
    <row r="78" spans="1:13" s="53" customFormat="1" ht="20.100000000000001" customHeight="1" x14ac:dyDescent="0.5">
      <c r="A78" s="52"/>
      <c r="B78" s="52"/>
      <c r="C78" s="52"/>
      <c r="D78" s="52"/>
      <c r="E78" s="52"/>
      <c r="F78" s="52"/>
      <c r="G78" s="170"/>
      <c r="H78" s="171"/>
      <c r="I78" s="170"/>
      <c r="J78" s="171"/>
      <c r="K78" s="170"/>
      <c r="L78" s="171"/>
      <c r="M78" s="170"/>
    </row>
    <row r="79" spans="1:13" s="53" customFormat="1" ht="20.100000000000001" customHeight="1" x14ac:dyDescent="0.5">
      <c r="A79" s="52"/>
      <c r="B79" s="52"/>
      <c r="C79" s="52"/>
      <c r="D79" s="52"/>
      <c r="E79" s="52"/>
      <c r="F79" s="52"/>
      <c r="G79" s="169"/>
      <c r="H79" s="167"/>
      <c r="I79" s="169"/>
      <c r="J79" s="167"/>
      <c r="K79" s="169"/>
      <c r="L79" s="167"/>
      <c r="M79" s="169"/>
    </row>
    <row r="80" spans="1:13" s="53" customFormat="1" ht="20.100000000000001" customHeight="1" x14ac:dyDescent="0.5">
      <c r="A80" s="52"/>
      <c r="B80" s="52"/>
      <c r="C80" s="52"/>
      <c r="D80" s="52"/>
      <c r="E80" s="52"/>
      <c r="F80" s="52"/>
      <c r="G80" s="169"/>
      <c r="H80" s="167"/>
      <c r="I80" s="169"/>
      <c r="J80" s="167"/>
      <c r="K80" s="169"/>
      <c r="L80" s="167"/>
      <c r="M80" s="169"/>
    </row>
    <row r="81" spans="1:13" ht="20.100000000000001" customHeight="1" x14ac:dyDescent="0.5">
      <c r="A81" s="28"/>
      <c r="B81" s="28"/>
      <c r="C81" s="28"/>
      <c r="D81" s="28"/>
      <c r="E81" s="28"/>
      <c r="F81" s="28"/>
      <c r="G81" s="48"/>
      <c r="H81" s="47"/>
      <c r="I81" s="48"/>
      <c r="J81" s="47"/>
      <c r="K81" s="48"/>
      <c r="L81" s="47"/>
      <c r="M81" s="48"/>
    </row>
    <row r="82" spans="1:13" ht="20.100000000000001" customHeight="1" x14ac:dyDescent="0.5">
      <c r="A82" s="28"/>
      <c r="B82" s="28"/>
      <c r="C82" s="28"/>
      <c r="D82" s="28"/>
      <c r="E82" s="28"/>
      <c r="F82" s="28"/>
      <c r="G82" s="48"/>
      <c r="H82" s="47"/>
      <c r="I82" s="48"/>
      <c r="J82" s="47"/>
      <c r="K82" s="48"/>
      <c r="L82" s="47"/>
      <c r="M82" s="48"/>
    </row>
    <row r="83" spans="1:13" ht="20.100000000000001" customHeight="1" x14ac:dyDescent="0.5">
      <c r="A83" s="28"/>
      <c r="B83" s="28"/>
      <c r="C83" s="28"/>
      <c r="D83" s="28"/>
      <c r="E83" s="28"/>
      <c r="F83" s="28"/>
      <c r="G83" s="48"/>
      <c r="H83" s="47"/>
      <c r="I83" s="48"/>
      <c r="J83" s="47"/>
      <c r="K83" s="48"/>
      <c r="L83" s="47"/>
      <c r="M83" s="48"/>
    </row>
    <row r="84" spans="1:13" ht="22.5" customHeight="1" x14ac:dyDescent="0.5">
      <c r="A84" s="28"/>
      <c r="B84" s="28"/>
      <c r="C84" s="28"/>
      <c r="D84" s="28"/>
      <c r="E84" s="28"/>
      <c r="F84" s="28"/>
      <c r="G84" s="48"/>
      <c r="H84" s="47"/>
      <c r="I84" s="48"/>
      <c r="J84" s="47"/>
      <c r="K84" s="48"/>
      <c r="L84" s="47"/>
      <c r="M84" s="48"/>
    </row>
    <row r="85" spans="1:13" ht="19.5" customHeight="1" x14ac:dyDescent="0.5">
      <c r="A85" s="28"/>
      <c r="B85" s="28"/>
      <c r="C85" s="28"/>
      <c r="D85" s="28"/>
      <c r="E85" s="28"/>
      <c r="F85" s="28"/>
      <c r="G85" s="48"/>
      <c r="H85" s="47"/>
      <c r="I85" s="48"/>
      <c r="J85" s="47"/>
      <c r="K85" s="48"/>
      <c r="L85" s="47"/>
      <c r="M85" s="48"/>
    </row>
    <row r="86" spans="1:13" ht="19.7" customHeight="1" x14ac:dyDescent="0.5">
      <c r="A86" s="28"/>
      <c r="B86" s="28"/>
      <c r="C86" s="28"/>
      <c r="D86" s="28"/>
      <c r="E86" s="28"/>
      <c r="F86" s="28"/>
      <c r="G86" s="48"/>
      <c r="H86" s="47"/>
      <c r="I86" s="48"/>
      <c r="J86" s="47"/>
      <c r="K86" s="48"/>
      <c r="L86" s="47"/>
      <c r="M86" s="48"/>
    </row>
    <row r="87" spans="1:13" ht="21.95" customHeight="1" x14ac:dyDescent="0.5">
      <c r="A87" s="49" t="str">
        <f>+A46</f>
        <v>หมายเหตุประกอบข้อมูลทางการเงินเป็นส่วนหนึ่งของข้อมูลทางการเงินระหว่างกาลนี้</v>
      </c>
      <c r="B87" s="34"/>
      <c r="C87" s="34"/>
      <c r="D87" s="34"/>
      <c r="E87" s="129"/>
      <c r="F87" s="34"/>
      <c r="G87" s="35"/>
      <c r="H87" s="36"/>
      <c r="I87" s="35"/>
      <c r="J87" s="34"/>
      <c r="K87" s="35"/>
      <c r="L87" s="36"/>
      <c r="M87" s="35"/>
    </row>
  </sheetData>
  <mergeCells count="4">
    <mergeCell ref="G5:I5"/>
    <mergeCell ref="K5:M5"/>
    <mergeCell ref="G51:I51"/>
    <mergeCell ref="K51:M51"/>
  </mergeCells>
  <pageMargins left="0.8" right="0.5" top="0.5" bottom="0.6" header="0.49" footer="0.4"/>
  <pageSetup paperSize="9" firstPageNumber="5" orientation="portrait" useFirstPageNumber="1" horizontalDpi="1200" verticalDpi="1200" r:id="rId1"/>
  <headerFooter>
    <oddFooter>&amp;C&amp;"Times New Roman,Regular"&amp;11           &amp;R&amp;"Browallia New,Regular"&amp;13&amp;P</oddFooter>
  </headerFooter>
  <rowBreaks count="1" manualBreakCount="1">
    <brk id="46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8" tint="0.79998168889431442"/>
  </sheetPr>
  <dimension ref="A1:W39"/>
  <sheetViews>
    <sheetView view="pageBreakPreview" zoomScale="80" zoomScaleNormal="115" zoomScaleSheetLayoutView="80" workbookViewId="0">
      <selection activeCell="O26" sqref="O26"/>
    </sheetView>
  </sheetViews>
  <sheetFormatPr defaultColWidth="10.42578125" defaultRowHeight="21.6" customHeight="1" x14ac:dyDescent="0.5"/>
  <cols>
    <col min="1" max="1" width="1.5703125" style="38" customWidth="1"/>
    <col min="2" max="3" width="1.7109375" style="38" customWidth="1"/>
    <col min="4" max="4" width="30.42578125" style="38" customWidth="1"/>
    <col min="5" max="5" width="1.42578125" style="38" customWidth="1"/>
    <col min="6" max="6" width="1.7109375" style="38" customWidth="1"/>
    <col min="7" max="7" width="10.28515625" style="42" customWidth="1"/>
    <col min="8" max="8" width="0.7109375" style="38" customWidth="1"/>
    <col min="9" max="9" width="9.7109375" style="38" customWidth="1"/>
    <col min="10" max="10" width="0.5703125" style="38" customWidth="1"/>
    <col min="11" max="11" width="13.7109375" style="101" customWidth="1"/>
    <col min="12" max="12" width="0.7109375" style="101" customWidth="1"/>
    <col min="13" max="13" width="9.28515625" style="101" customWidth="1"/>
    <col min="14" max="14" width="0.7109375" style="101" customWidth="1"/>
    <col min="15" max="15" width="10" style="101" customWidth="1"/>
    <col min="16" max="16" width="0.7109375" style="101" customWidth="1"/>
    <col min="17" max="17" width="15.7109375" style="101" customWidth="1"/>
    <col min="18" max="18" width="0.7109375" style="101" customWidth="1"/>
    <col min="19" max="19" width="11.7109375" style="101" customWidth="1"/>
    <col min="20" max="20" width="0.7109375" style="101" customWidth="1"/>
    <col min="21" max="21" width="11.28515625" style="38" customWidth="1"/>
    <col min="22" max="22" width="0.7109375" style="38" customWidth="1"/>
    <col min="23" max="23" width="9.7109375" style="102" customWidth="1"/>
    <col min="24" max="16384" width="10.42578125" style="38"/>
  </cols>
  <sheetData>
    <row r="1" spans="1:23" ht="21.6" customHeight="1" x14ac:dyDescent="0.5">
      <c r="A1" s="39" t="str">
        <f>'T2-4'!A1</f>
        <v>บริษัท อาร์ แอนด์ บี ฟู้ด ซัพพลาย จำกัด (มหาชน)</v>
      </c>
      <c r="B1" s="27"/>
      <c r="C1" s="27"/>
      <c r="D1" s="27"/>
      <c r="E1" s="27"/>
      <c r="F1" s="27"/>
    </row>
    <row r="2" spans="1:23" ht="21.6" customHeight="1" x14ac:dyDescent="0.5">
      <c r="A2" s="39" t="s">
        <v>123</v>
      </c>
      <c r="B2" s="39"/>
      <c r="C2" s="39"/>
      <c r="D2" s="39"/>
      <c r="E2" s="39"/>
      <c r="F2" s="39"/>
    </row>
    <row r="3" spans="1:23" s="28" customFormat="1" ht="21.6" customHeight="1" x14ac:dyDescent="0.5">
      <c r="A3" s="103" t="str">
        <f>'T5-6'!A3</f>
        <v>สำหรับงวดสามเดือนสิ้นสุดวันที่ 31 มีนาคม พ.ศ. 2564</v>
      </c>
      <c r="B3" s="103"/>
      <c r="C3" s="103"/>
      <c r="D3" s="103"/>
      <c r="E3" s="103"/>
      <c r="F3" s="103"/>
      <c r="G3" s="45"/>
      <c r="H3" s="46"/>
      <c r="I3" s="46"/>
      <c r="J3" s="4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46"/>
      <c r="V3" s="46"/>
      <c r="W3" s="307"/>
    </row>
    <row r="4" spans="1:23" ht="15.75" customHeight="1" x14ac:dyDescent="0.5"/>
    <row r="5" spans="1:23" s="172" customFormat="1" ht="20.100000000000001" customHeight="1" x14ac:dyDescent="0.5">
      <c r="G5" s="311" t="s">
        <v>102</v>
      </c>
      <c r="H5" s="311"/>
      <c r="I5" s="312"/>
      <c r="J5" s="312"/>
      <c r="K5" s="312"/>
      <c r="L5" s="312"/>
      <c r="M5" s="312"/>
      <c r="N5" s="312"/>
      <c r="O5" s="311"/>
      <c r="P5" s="311"/>
      <c r="Q5" s="311"/>
      <c r="R5" s="312"/>
      <c r="S5" s="312"/>
      <c r="T5" s="312"/>
      <c r="U5" s="312"/>
      <c r="V5" s="312"/>
      <c r="W5" s="311"/>
    </row>
    <row r="6" spans="1:23" s="172" customFormat="1" ht="20.100000000000001" customHeight="1" x14ac:dyDescent="0.5">
      <c r="G6" s="313" t="s">
        <v>184</v>
      </c>
      <c r="H6" s="313"/>
      <c r="I6" s="313"/>
      <c r="J6" s="313"/>
      <c r="K6" s="313"/>
      <c r="L6" s="313"/>
      <c r="M6" s="313"/>
      <c r="N6" s="313"/>
      <c r="O6" s="313"/>
      <c r="P6" s="313"/>
      <c r="Q6" s="313"/>
      <c r="R6" s="313"/>
      <c r="S6" s="313"/>
      <c r="T6" s="174"/>
      <c r="U6" s="174"/>
      <c r="V6" s="174"/>
      <c r="W6" s="174"/>
    </row>
    <row r="7" spans="1:23" s="172" customFormat="1" ht="20.100000000000001" customHeight="1" x14ac:dyDescent="0.5">
      <c r="G7" s="314" t="s">
        <v>186</v>
      </c>
      <c r="H7" s="314"/>
      <c r="I7" s="314"/>
      <c r="J7" s="175"/>
      <c r="K7" s="177"/>
      <c r="L7" s="175"/>
      <c r="M7" s="314" t="s">
        <v>85</v>
      </c>
      <c r="N7" s="314"/>
      <c r="O7" s="314"/>
      <c r="P7" s="175"/>
      <c r="Q7" s="247" t="s">
        <v>74</v>
      </c>
      <c r="R7" s="175"/>
      <c r="S7" s="176"/>
      <c r="T7" s="175"/>
      <c r="U7" s="178"/>
      <c r="V7" s="178"/>
      <c r="W7" s="178"/>
    </row>
    <row r="8" spans="1:23" s="172" customFormat="1" ht="20.100000000000001" customHeight="1" x14ac:dyDescent="0.5">
      <c r="G8" s="175"/>
      <c r="H8" s="175"/>
      <c r="I8" s="175"/>
      <c r="J8" s="175"/>
      <c r="K8" s="177" t="s">
        <v>185</v>
      </c>
      <c r="L8" s="175"/>
      <c r="M8" s="179" t="s">
        <v>116</v>
      </c>
      <c r="N8" s="175"/>
      <c r="O8" s="175"/>
      <c r="P8" s="175"/>
      <c r="Q8" s="176" t="s">
        <v>103</v>
      </c>
      <c r="R8" s="175"/>
      <c r="S8" s="176" t="s">
        <v>61</v>
      </c>
      <c r="T8" s="175"/>
      <c r="U8" s="180"/>
      <c r="V8" s="178"/>
      <c r="W8" s="178"/>
    </row>
    <row r="9" spans="1:23" s="184" customFormat="1" ht="20.100000000000001" customHeight="1" x14ac:dyDescent="0.5">
      <c r="A9" s="181"/>
      <c r="B9" s="181"/>
      <c r="C9" s="181"/>
      <c r="D9" s="181"/>
      <c r="E9" s="181"/>
      <c r="F9" s="181"/>
      <c r="G9" s="176" t="s">
        <v>79</v>
      </c>
      <c r="H9" s="182"/>
      <c r="I9" s="182" t="s">
        <v>91</v>
      </c>
      <c r="J9" s="182"/>
      <c r="K9" s="176" t="s">
        <v>95</v>
      </c>
      <c r="L9" s="176"/>
      <c r="M9" s="183" t="s">
        <v>117</v>
      </c>
      <c r="N9" s="176"/>
      <c r="O9" s="176"/>
      <c r="P9" s="176"/>
      <c r="Q9" s="176" t="s">
        <v>104</v>
      </c>
      <c r="R9" s="176"/>
      <c r="S9" s="176" t="s">
        <v>62</v>
      </c>
      <c r="T9" s="176"/>
      <c r="U9" s="176" t="s">
        <v>63</v>
      </c>
      <c r="V9" s="182"/>
      <c r="W9" s="176" t="s">
        <v>65</v>
      </c>
    </row>
    <row r="10" spans="1:23" s="184" customFormat="1" ht="20.100000000000001" customHeight="1" x14ac:dyDescent="0.5">
      <c r="A10" s="181"/>
      <c r="B10" s="181"/>
      <c r="C10" s="181"/>
      <c r="D10" s="181"/>
      <c r="E10" s="181"/>
      <c r="F10" s="181"/>
      <c r="G10" s="176" t="s">
        <v>80</v>
      </c>
      <c r="H10" s="182"/>
      <c r="I10" s="182" t="s">
        <v>92</v>
      </c>
      <c r="J10" s="182"/>
      <c r="K10" s="176" t="s">
        <v>88</v>
      </c>
      <c r="L10" s="176"/>
      <c r="M10" s="183" t="s">
        <v>118</v>
      </c>
      <c r="N10" s="176"/>
      <c r="O10" s="176" t="s">
        <v>25</v>
      </c>
      <c r="P10" s="176"/>
      <c r="Q10" s="176" t="s">
        <v>105</v>
      </c>
      <c r="R10" s="176"/>
      <c r="S10" s="176" t="s">
        <v>187</v>
      </c>
      <c r="T10" s="176"/>
      <c r="U10" s="176" t="s">
        <v>64</v>
      </c>
      <c r="V10" s="182"/>
      <c r="W10" s="176" t="s">
        <v>66</v>
      </c>
    </row>
    <row r="11" spans="1:23" s="184" customFormat="1" ht="20.100000000000001" customHeight="1" x14ac:dyDescent="0.5">
      <c r="A11" s="185"/>
      <c r="B11" s="186"/>
      <c r="C11" s="186"/>
      <c r="D11" s="186"/>
      <c r="E11" s="181"/>
      <c r="F11" s="186"/>
      <c r="G11" s="187" t="s">
        <v>32</v>
      </c>
      <c r="H11" s="182"/>
      <c r="I11" s="188" t="s">
        <v>32</v>
      </c>
      <c r="J11" s="182"/>
      <c r="K11" s="187" t="s">
        <v>32</v>
      </c>
      <c r="L11" s="176"/>
      <c r="M11" s="187" t="s">
        <v>32</v>
      </c>
      <c r="N11" s="176"/>
      <c r="O11" s="187" t="s">
        <v>32</v>
      </c>
      <c r="P11" s="176"/>
      <c r="Q11" s="187" t="s">
        <v>32</v>
      </c>
      <c r="R11" s="176"/>
      <c r="S11" s="187" t="s">
        <v>32</v>
      </c>
      <c r="T11" s="176"/>
      <c r="U11" s="187" t="s">
        <v>32</v>
      </c>
      <c r="V11" s="182"/>
      <c r="W11" s="187" t="s">
        <v>32</v>
      </c>
    </row>
    <row r="12" spans="1:23" s="184" customFormat="1" ht="6" customHeight="1" x14ac:dyDescent="0.5">
      <c r="A12" s="185"/>
      <c r="B12" s="186"/>
      <c r="C12" s="186"/>
      <c r="D12" s="186"/>
      <c r="E12" s="186"/>
      <c r="F12" s="186"/>
      <c r="G12" s="189"/>
      <c r="H12" s="190"/>
      <c r="I12" s="190"/>
      <c r="J12" s="190"/>
      <c r="K12" s="189"/>
      <c r="L12" s="189"/>
      <c r="M12" s="189"/>
      <c r="N12" s="189"/>
      <c r="O12" s="189"/>
      <c r="P12" s="189"/>
      <c r="Q12" s="189"/>
      <c r="R12" s="189"/>
      <c r="S12" s="189"/>
      <c r="T12" s="189"/>
      <c r="U12" s="190"/>
      <c r="V12" s="190"/>
      <c r="W12" s="189"/>
    </row>
    <row r="13" spans="1:23" s="173" customFormat="1" ht="20.100000000000001" customHeight="1" x14ac:dyDescent="0.5">
      <c r="A13" s="191" t="s">
        <v>164</v>
      </c>
      <c r="C13" s="191"/>
      <c r="D13" s="191"/>
      <c r="E13" s="192"/>
      <c r="F13" s="191"/>
    </row>
    <row r="14" spans="1:23" s="173" customFormat="1" ht="20.100000000000001" customHeight="1" x14ac:dyDescent="0.5">
      <c r="A14" s="191" t="s">
        <v>163</v>
      </c>
      <c r="C14" s="191"/>
      <c r="D14" s="191"/>
      <c r="E14" s="192"/>
      <c r="F14" s="191"/>
      <c r="G14" s="193">
        <v>2000000000</v>
      </c>
      <c r="H14" s="193"/>
      <c r="I14" s="193">
        <v>1248938736</v>
      </c>
      <c r="J14" s="193"/>
      <c r="K14" s="193">
        <v>94712575</v>
      </c>
      <c r="L14" s="193"/>
      <c r="M14" s="193">
        <v>110350000</v>
      </c>
      <c r="N14" s="193"/>
      <c r="O14" s="193">
        <v>423052953</v>
      </c>
      <c r="P14" s="193"/>
      <c r="Q14" s="193">
        <v>-7665932</v>
      </c>
      <c r="R14" s="193"/>
      <c r="S14" s="193">
        <v>3869388332</v>
      </c>
      <c r="T14" s="193"/>
      <c r="U14" s="193">
        <v>-390043</v>
      </c>
      <c r="V14" s="194"/>
      <c r="W14" s="193">
        <v>3868998289</v>
      </c>
    </row>
    <row r="15" spans="1:23" s="173" customFormat="1" ht="20.100000000000001" customHeight="1" x14ac:dyDescent="0.5">
      <c r="A15" s="173" t="s">
        <v>81</v>
      </c>
      <c r="B15" s="195"/>
      <c r="C15" s="195"/>
      <c r="D15" s="195"/>
      <c r="E15" s="196"/>
      <c r="F15" s="195"/>
      <c r="G15" s="197">
        <v>0</v>
      </c>
      <c r="H15" s="193"/>
      <c r="I15" s="197">
        <v>0</v>
      </c>
      <c r="J15" s="194"/>
      <c r="K15" s="197">
        <v>0</v>
      </c>
      <c r="L15" s="194"/>
      <c r="M15" s="197">
        <v>0</v>
      </c>
      <c r="N15" s="194"/>
      <c r="O15" s="197">
        <f>'T5-6'!I58</f>
        <v>147341058</v>
      </c>
      <c r="P15" s="194"/>
      <c r="Q15" s="197">
        <f>'T5-6'!I64-'T5-6'!I58</f>
        <v>-4274418</v>
      </c>
      <c r="R15" s="194"/>
      <c r="S15" s="197">
        <v>143066640</v>
      </c>
      <c r="T15" s="194"/>
      <c r="U15" s="197">
        <v>-506456</v>
      </c>
      <c r="V15" s="194"/>
      <c r="W15" s="197">
        <f>S15+U15</f>
        <v>142560184</v>
      </c>
    </row>
    <row r="16" spans="1:23" s="173" customFormat="1" ht="6" customHeight="1" x14ac:dyDescent="0.5">
      <c r="B16" s="195"/>
      <c r="C16" s="195"/>
      <c r="D16" s="195"/>
      <c r="E16" s="196"/>
      <c r="F16" s="195"/>
      <c r="G16" s="198"/>
      <c r="H16" s="199"/>
      <c r="I16" s="198"/>
      <c r="J16" s="199"/>
      <c r="K16" s="194"/>
      <c r="L16" s="194"/>
      <c r="M16" s="194"/>
      <c r="N16" s="194"/>
      <c r="O16" s="194"/>
      <c r="P16" s="194"/>
      <c r="Q16" s="194"/>
      <c r="R16" s="194"/>
      <c r="S16" s="194"/>
      <c r="T16" s="194"/>
      <c r="U16" s="198"/>
      <c r="V16" s="199"/>
      <c r="W16" s="198"/>
    </row>
    <row r="17" spans="1:23" s="173" customFormat="1" ht="20.100000000000001" customHeight="1" thickBot="1" x14ac:dyDescent="0.55000000000000004">
      <c r="A17" s="191" t="s">
        <v>130</v>
      </c>
      <c r="B17" s="181"/>
      <c r="C17" s="181"/>
      <c r="D17" s="181"/>
      <c r="E17" s="186"/>
      <c r="F17" s="181"/>
      <c r="G17" s="200">
        <f>SUM(G14:G15)</f>
        <v>2000000000</v>
      </c>
      <c r="H17" s="199"/>
      <c r="I17" s="200">
        <f>SUM(I14:I15)</f>
        <v>1248938736</v>
      </c>
      <c r="J17" s="199"/>
      <c r="K17" s="200">
        <f>SUM(K14:K15)</f>
        <v>94712575</v>
      </c>
      <c r="L17" s="198"/>
      <c r="M17" s="200">
        <f>SUM(M14:M15)</f>
        <v>110350000</v>
      </c>
      <c r="N17" s="198"/>
      <c r="O17" s="200">
        <f>SUM(O14:O15)</f>
        <v>570394011</v>
      </c>
      <c r="P17" s="198"/>
      <c r="Q17" s="200">
        <f>SUM(Q14:Q15)</f>
        <v>-11940350</v>
      </c>
      <c r="R17" s="198"/>
      <c r="S17" s="200">
        <f>SUM(S14:S15)</f>
        <v>4012454972</v>
      </c>
      <c r="T17" s="198"/>
      <c r="U17" s="200">
        <f>SUM(U14:U15)</f>
        <v>-896499</v>
      </c>
      <c r="V17" s="199"/>
      <c r="W17" s="200">
        <f>SUM(W14:W15)</f>
        <v>4011558473</v>
      </c>
    </row>
    <row r="18" spans="1:23" s="173" customFormat="1" ht="7.5" customHeight="1" thickTop="1" x14ac:dyDescent="0.5">
      <c r="A18" s="191"/>
      <c r="B18" s="181"/>
      <c r="C18" s="181"/>
      <c r="D18" s="181"/>
      <c r="E18" s="181"/>
      <c r="F18" s="181"/>
      <c r="G18" s="198"/>
      <c r="H18" s="199"/>
      <c r="I18" s="198"/>
      <c r="J18" s="199"/>
      <c r="K18" s="198"/>
      <c r="L18" s="198"/>
      <c r="M18" s="198"/>
      <c r="N18" s="198"/>
      <c r="O18" s="198"/>
      <c r="P18" s="198"/>
      <c r="Q18" s="198"/>
      <c r="R18" s="198"/>
      <c r="S18" s="198"/>
      <c r="T18" s="198"/>
      <c r="U18" s="198"/>
      <c r="V18" s="199"/>
      <c r="W18" s="198"/>
    </row>
    <row r="19" spans="1:23" s="173" customFormat="1" ht="20.100000000000001" customHeight="1" x14ac:dyDescent="0.5">
      <c r="A19" s="191" t="s">
        <v>153</v>
      </c>
      <c r="B19" s="191"/>
      <c r="C19" s="191"/>
      <c r="D19" s="191"/>
      <c r="E19" s="192"/>
      <c r="F19" s="191"/>
      <c r="G19" s="201">
        <v>2000000000</v>
      </c>
      <c r="H19" s="193"/>
      <c r="I19" s="201">
        <v>1248938736</v>
      </c>
      <c r="J19" s="193"/>
      <c r="K19" s="201">
        <v>94712575</v>
      </c>
      <c r="L19" s="193"/>
      <c r="M19" s="201">
        <v>130650000</v>
      </c>
      <c r="N19" s="193"/>
      <c r="O19" s="201">
        <v>619522147</v>
      </c>
      <c r="P19" s="193"/>
      <c r="Q19" s="201">
        <v>-2889648</v>
      </c>
      <c r="R19" s="193"/>
      <c r="S19" s="201">
        <f>SUM(G19:Q19)</f>
        <v>4090933810</v>
      </c>
      <c r="T19" s="193"/>
      <c r="U19" s="201">
        <v>-2121158</v>
      </c>
      <c r="V19" s="194"/>
      <c r="W19" s="201">
        <f>S19+U19</f>
        <v>4088812652</v>
      </c>
    </row>
    <row r="20" spans="1:23" s="173" customFormat="1" ht="20.100000000000001" customHeight="1" x14ac:dyDescent="0.5">
      <c r="A20" s="173" t="s">
        <v>207</v>
      </c>
      <c r="B20" s="191"/>
      <c r="C20" s="191"/>
      <c r="D20" s="191"/>
      <c r="E20" s="192"/>
      <c r="F20" s="191"/>
      <c r="G20" s="201"/>
      <c r="H20" s="193"/>
      <c r="I20" s="201"/>
      <c r="J20" s="193"/>
      <c r="K20" s="201"/>
      <c r="L20" s="193"/>
      <c r="M20" s="201"/>
      <c r="N20" s="193"/>
      <c r="O20" s="201"/>
      <c r="P20" s="193"/>
      <c r="Q20" s="201"/>
      <c r="R20" s="193"/>
      <c r="S20" s="201"/>
      <c r="T20" s="193"/>
      <c r="U20" s="201"/>
      <c r="V20" s="194"/>
      <c r="W20" s="201"/>
    </row>
    <row r="21" spans="1:23" s="173" customFormat="1" ht="20.100000000000001" customHeight="1" x14ac:dyDescent="0.5">
      <c r="B21" s="173" t="s">
        <v>206</v>
      </c>
      <c r="C21" s="191"/>
      <c r="D21" s="191"/>
      <c r="E21" s="192"/>
      <c r="F21" s="191"/>
      <c r="G21" s="201">
        <v>0</v>
      </c>
      <c r="H21" s="193"/>
      <c r="I21" s="201">
        <v>0</v>
      </c>
      <c r="J21" s="193"/>
      <c r="K21" s="201">
        <v>0</v>
      </c>
      <c r="L21" s="193"/>
      <c r="M21" s="201">
        <v>0</v>
      </c>
      <c r="N21" s="193"/>
      <c r="O21" s="201">
        <v>0</v>
      </c>
      <c r="P21" s="193"/>
      <c r="Q21" s="201">
        <v>0</v>
      </c>
      <c r="R21" s="193"/>
      <c r="S21" s="201">
        <f>SUM(G21:Q21)</f>
        <v>0</v>
      </c>
      <c r="T21" s="193"/>
      <c r="U21" s="201">
        <v>11305800</v>
      </c>
      <c r="V21" s="194"/>
      <c r="W21" s="201">
        <f>S21+U21</f>
        <v>11305800</v>
      </c>
    </row>
    <row r="22" spans="1:23" s="173" customFormat="1" ht="21.6" customHeight="1" x14ac:dyDescent="0.5">
      <c r="A22" s="173" t="s">
        <v>81</v>
      </c>
      <c r="B22" s="195"/>
      <c r="C22" s="195"/>
      <c r="D22" s="195"/>
      <c r="E22" s="196"/>
      <c r="F22" s="195"/>
      <c r="G22" s="202">
        <v>0</v>
      </c>
      <c r="H22" s="193"/>
      <c r="I22" s="202">
        <v>0</v>
      </c>
      <c r="J22" s="194"/>
      <c r="K22" s="202">
        <v>0</v>
      </c>
      <c r="L22" s="194"/>
      <c r="M22" s="202">
        <v>0</v>
      </c>
      <c r="N22" s="194"/>
      <c r="O22" s="202">
        <f>'T5-6'!G58</f>
        <v>75020861</v>
      </c>
      <c r="P22" s="194"/>
      <c r="Q22" s="202">
        <f>'T5-6'!G64-'T5-6'!G58</f>
        <v>-2693002</v>
      </c>
      <c r="R22" s="194"/>
      <c r="S22" s="202">
        <f>SUM(G22:Q22)</f>
        <v>72327859</v>
      </c>
      <c r="T22" s="194"/>
      <c r="U22" s="202">
        <f>'T5-6'!G65</f>
        <v>1137128</v>
      </c>
      <c r="V22" s="194"/>
      <c r="W22" s="202">
        <f>S22+U22</f>
        <v>73464987</v>
      </c>
    </row>
    <row r="23" spans="1:23" s="173" customFormat="1" ht="6" customHeight="1" x14ac:dyDescent="0.5">
      <c r="B23" s="195"/>
      <c r="C23" s="195"/>
      <c r="D23" s="195"/>
      <c r="E23" s="196"/>
      <c r="F23" s="195"/>
      <c r="G23" s="203"/>
      <c r="H23" s="199"/>
      <c r="I23" s="203"/>
      <c r="J23" s="199"/>
      <c r="K23" s="204"/>
      <c r="L23" s="194"/>
      <c r="M23" s="204"/>
      <c r="N23" s="194"/>
      <c r="O23" s="204"/>
      <c r="P23" s="194"/>
      <c r="Q23" s="204"/>
      <c r="R23" s="194"/>
      <c r="S23" s="204"/>
      <c r="T23" s="194"/>
      <c r="U23" s="203"/>
      <c r="V23" s="199"/>
      <c r="W23" s="203"/>
    </row>
    <row r="24" spans="1:23" s="173" customFormat="1" ht="20.100000000000001" customHeight="1" thickBot="1" x14ac:dyDescent="0.55000000000000004">
      <c r="A24" s="191" t="s">
        <v>154</v>
      </c>
      <c r="B24" s="181"/>
      <c r="C24" s="181"/>
      <c r="D24" s="181"/>
      <c r="E24" s="186"/>
      <c r="F24" s="181"/>
      <c r="G24" s="205">
        <f>SUM(G19:G22)</f>
        <v>2000000000</v>
      </c>
      <c r="H24" s="199"/>
      <c r="I24" s="205">
        <f>SUM(I19:I22)</f>
        <v>1248938736</v>
      </c>
      <c r="J24" s="199"/>
      <c r="K24" s="205">
        <f>SUM(K19:K22)</f>
        <v>94712575</v>
      </c>
      <c r="L24" s="198"/>
      <c r="M24" s="205">
        <f>SUM(M19:M22)</f>
        <v>130650000</v>
      </c>
      <c r="N24" s="198"/>
      <c r="O24" s="205">
        <f>SUM(O19:O22)</f>
        <v>694543008</v>
      </c>
      <c r="P24" s="198"/>
      <c r="Q24" s="205">
        <f>SUM(Q19:Q22)</f>
        <v>-5582650</v>
      </c>
      <c r="R24" s="198"/>
      <c r="S24" s="205">
        <f>SUM(S19:S22)</f>
        <v>4163261669</v>
      </c>
      <c r="T24" s="198"/>
      <c r="U24" s="205">
        <f>SUM(U19:U22)</f>
        <v>10321770</v>
      </c>
      <c r="V24" s="199"/>
      <c r="W24" s="205">
        <f>SUM(W19:W22)</f>
        <v>4173583439</v>
      </c>
    </row>
    <row r="25" spans="1:23" s="173" customFormat="1" ht="20.100000000000001" customHeight="1" thickTop="1" x14ac:dyDescent="0.5">
      <c r="A25" s="191"/>
      <c r="B25" s="181"/>
      <c r="C25" s="181"/>
      <c r="D25" s="181"/>
      <c r="E25" s="186"/>
      <c r="F25" s="181"/>
      <c r="G25" s="198"/>
      <c r="H25" s="199"/>
      <c r="I25" s="198"/>
      <c r="J25" s="199"/>
      <c r="K25" s="198"/>
      <c r="L25" s="198"/>
      <c r="M25" s="198"/>
      <c r="N25" s="198"/>
      <c r="O25" s="198"/>
      <c r="P25" s="198"/>
      <c r="Q25" s="198"/>
      <c r="R25" s="198"/>
      <c r="S25" s="198"/>
      <c r="T25" s="198"/>
      <c r="U25" s="198"/>
      <c r="V25" s="199"/>
      <c r="W25" s="198"/>
    </row>
    <row r="26" spans="1:23" s="173" customFormat="1" ht="20.100000000000001" customHeight="1" x14ac:dyDescent="0.5">
      <c r="A26" s="191"/>
      <c r="B26" s="181"/>
      <c r="C26" s="181"/>
      <c r="D26" s="181"/>
      <c r="E26" s="186"/>
      <c r="F26" s="181"/>
      <c r="G26" s="198"/>
      <c r="H26" s="199"/>
      <c r="I26" s="198"/>
      <c r="J26" s="199"/>
      <c r="K26" s="198"/>
      <c r="L26" s="198"/>
      <c r="M26" s="198"/>
      <c r="N26" s="198"/>
      <c r="O26" s="198"/>
      <c r="P26" s="198"/>
      <c r="Q26" s="198"/>
      <c r="R26" s="198"/>
      <c r="S26" s="198"/>
      <c r="T26" s="198"/>
      <c r="U26" s="198"/>
      <c r="V26" s="199"/>
      <c r="W26" s="198"/>
    </row>
    <row r="27" spans="1:23" s="173" customFormat="1" ht="20.100000000000001" customHeight="1" x14ac:dyDescent="0.5">
      <c r="A27" s="191"/>
      <c r="B27" s="181"/>
      <c r="C27" s="181"/>
      <c r="D27" s="181"/>
      <c r="E27" s="186"/>
      <c r="F27" s="181"/>
      <c r="G27" s="198"/>
      <c r="H27" s="199"/>
      <c r="I27" s="198"/>
      <c r="J27" s="199"/>
      <c r="K27" s="198"/>
      <c r="L27" s="198"/>
      <c r="M27" s="198"/>
      <c r="N27" s="198"/>
      <c r="O27" s="198"/>
      <c r="P27" s="198"/>
      <c r="Q27" s="198"/>
      <c r="R27" s="198"/>
      <c r="S27" s="198"/>
      <c r="T27" s="198"/>
      <c r="U27" s="198"/>
      <c r="V27" s="199"/>
      <c r="W27" s="198"/>
    </row>
    <row r="28" spans="1:23" s="173" customFormat="1" ht="20.100000000000001" customHeight="1" x14ac:dyDescent="0.5">
      <c r="A28" s="191"/>
      <c r="B28" s="181"/>
      <c r="C28" s="181"/>
      <c r="D28" s="181"/>
      <c r="E28" s="186"/>
      <c r="F28" s="181"/>
      <c r="G28" s="198"/>
      <c r="H28" s="199"/>
      <c r="I28" s="198"/>
      <c r="J28" s="199"/>
      <c r="K28" s="198"/>
      <c r="L28" s="198"/>
      <c r="M28" s="198"/>
      <c r="N28" s="198"/>
      <c r="O28" s="198"/>
      <c r="P28" s="198"/>
      <c r="Q28" s="198"/>
      <c r="R28" s="198"/>
      <c r="S28" s="198"/>
      <c r="T28" s="198"/>
      <c r="U28" s="198"/>
      <c r="V28" s="199"/>
      <c r="W28" s="198"/>
    </row>
    <row r="29" spans="1:23" s="28" customFormat="1" ht="21.95" customHeight="1" x14ac:dyDescent="0.5">
      <c r="A29" s="49" t="s">
        <v>69</v>
      </c>
      <c r="B29" s="34"/>
      <c r="C29" s="34"/>
      <c r="D29" s="34"/>
      <c r="E29" s="46"/>
      <c r="F29" s="46"/>
      <c r="G29" s="104"/>
      <c r="H29" s="34"/>
      <c r="I29" s="46"/>
      <c r="J29" s="46"/>
      <c r="K29" s="105"/>
      <c r="L29" s="105"/>
      <c r="M29" s="106"/>
      <c r="N29" s="106"/>
      <c r="O29" s="105"/>
      <c r="P29" s="105"/>
      <c r="Q29" s="105"/>
      <c r="R29" s="105"/>
      <c r="S29" s="106"/>
      <c r="T29" s="105"/>
      <c r="U29" s="46"/>
      <c r="V29" s="46"/>
      <c r="W29" s="107"/>
    </row>
    <row r="31" spans="1:23" ht="21.6" customHeight="1" x14ac:dyDescent="0.5">
      <c r="W31" s="42"/>
    </row>
    <row r="32" spans="1:23" ht="21.6" customHeight="1" x14ac:dyDescent="0.5">
      <c r="W32" s="42"/>
    </row>
    <row r="33" spans="7:23" ht="21.6" customHeight="1" x14ac:dyDescent="0.5"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</row>
    <row r="34" spans="7:23" ht="21.6" customHeight="1" x14ac:dyDescent="0.5">
      <c r="W34" s="42"/>
    </row>
    <row r="35" spans="7:23" ht="21.6" customHeight="1" x14ac:dyDescent="0.5">
      <c r="W35" s="42"/>
    </row>
    <row r="36" spans="7:23" ht="21.6" customHeight="1" x14ac:dyDescent="0.5">
      <c r="W36" s="42"/>
    </row>
    <row r="37" spans="7:23" ht="21.6" customHeight="1" x14ac:dyDescent="0.5">
      <c r="I37" s="42"/>
      <c r="W37" s="42"/>
    </row>
    <row r="38" spans="7:23" ht="21.6" customHeight="1" x14ac:dyDescent="0.5">
      <c r="W38" s="42"/>
    </row>
    <row r="39" spans="7:23" ht="21.6" customHeight="1" x14ac:dyDescent="0.5">
      <c r="G39" s="246"/>
      <c r="I39" s="42"/>
      <c r="W39" s="42"/>
    </row>
  </sheetData>
  <mergeCells count="4">
    <mergeCell ref="G5:W5"/>
    <mergeCell ref="G6:S6"/>
    <mergeCell ref="M7:O7"/>
    <mergeCell ref="G7:I7"/>
  </mergeCells>
  <pageMargins left="0.5" right="0.5" top="0.5" bottom="0.6" header="0.49" footer="0.4"/>
  <pageSetup paperSize="9" firstPageNumber="7" orientation="landscape" useFirstPageNumber="1" horizontalDpi="1200" verticalDpi="1200" r:id="rId1"/>
  <headerFooter>
    <oddFooter>&amp;C&amp;"Times New Roman,Regular"&amp;11           &amp;R&amp;"Browallia New,Regular"&amp;14&amp;P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27"/>
  <sheetViews>
    <sheetView view="pageBreakPreview" zoomScale="75" zoomScaleNormal="100" zoomScaleSheetLayoutView="75" workbookViewId="0">
      <selection activeCell="I19" sqref="I19"/>
    </sheetView>
  </sheetViews>
  <sheetFormatPr defaultColWidth="10.42578125" defaultRowHeight="18.75" x14ac:dyDescent="0.5"/>
  <cols>
    <col min="1" max="1" width="1.5703125" style="68" customWidth="1"/>
    <col min="2" max="3" width="1.7109375" style="68" customWidth="1"/>
    <col min="4" max="4" width="41" style="68" customWidth="1"/>
    <col min="5" max="5" width="8.42578125" style="38" customWidth="1"/>
    <col min="6" max="6" width="1.28515625" style="68" customWidth="1"/>
    <col min="7" max="7" width="12.7109375" style="69" customWidth="1"/>
    <col min="8" max="8" width="1" style="69" customWidth="1"/>
    <col min="9" max="9" width="12.7109375" style="69" customWidth="1"/>
    <col min="10" max="10" width="1" style="68" customWidth="1"/>
    <col min="11" max="11" width="15.7109375" style="68" customWidth="1"/>
    <col min="12" max="12" width="1" style="68" customWidth="1"/>
    <col min="13" max="13" width="12.7109375" style="70" customWidth="1"/>
    <col min="14" max="14" width="1" style="68" customWidth="1"/>
    <col min="15" max="15" width="12.7109375" style="71" customWidth="1"/>
    <col min="16" max="16" width="10.42578125" style="72"/>
    <col min="17" max="16384" width="10.42578125" style="68"/>
  </cols>
  <sheetData>
    <row r="1" spans="1:15" ht="21.75" customHeight="1" x14ac:dyDescent="0.5">
      <c r="A1" s="66" t="s">
        <v>110</v>
      </c>
      <c r="B1" s="67"/>
      <c r="C1" s="67"/>
      <c r="D1" s="67"/>
    </row>
    <row r="2" spans="1:15" ht="21.75" customHeight="1" x14ac:dyDescent="0.5">
      <c r="A2" s="66" t="s">
        <v>140</v>
      </c>
      <c r="B2" s="66"/>
      <c r="C2" s="66"/>
      <c r="D2" s="66"/>
    </row>
    <row r="3" spans="1:15" s="72" customFormat="1" ht="21.75" customHeight="1" x14ac:dyDescent="0.5">
      <c r="A3" s="248" t="str">
        <f>'T7'!A3</f>
        <v>สำหรับงวดสามเดือนสิ้นสุดวันที่ 31 มีนาคม พ.ศ. 2564</v>
      </c>
      <c r="B3" s="248"/>
      <c r="C3" s="248"/>
      <c r="D3" s="248"/>
      <c r="E3" s="46"/>
      <c r="F3" s="76"/>
      <c r="G3" s="75"/>
      <c r="H3" s="75"/>
      <c r="I3" s="75"/>
      <c r="J3" s="76"/>
      <c r="K3" s="76"/>
      <c r="L3" s="76"/>
      <c r="M3" s="249"/>
      <c r="N3" s="76"/>
      <c r="O3" s="250"/>
    </row>
    <row r="4" spans="1:15" ht="21.75" customHeight="1" x14ac:dyDescent="0.5"/>
    <row r="5" spans="1:15" ht="21.75" customHeight="1" x14ac:dyDescent="0.5">
      <c r="G5" s="315" t="s">
        <v>82</v>
      </c>
      <c r="H5" s="316"/>
      <c r="I5" s="316"/>
      <c r="J5" s="315"/>
      <c r="K5" s="316"/>
      <c r="L5" s="316"/>
      <c r="M5" s="315"/>
      <c r="N5" s="315"/>
      <c r="O5" s="315"/>
    </row>
    <row r="6" spans="1:15" ht="21.75" customHeight="1" x14ac:dyDescent="0.5">
      <c r="G6" s="317" t="s">
        <v>186</v>
      </c>
      <c r="H6" s="317"/>
      <c r="I6" s="317"/>
      <c r="J6" s="79"/>
      <c r="K6" s="317" t="s">
        <v>85</v>
      </c>
      <c r="L6" s="317"/>
      <c r="M6" s="317"/>
      <c r="N6" s="79"/>
      <c r="O6" s="79"/>
    </row>
    <row r="7" spans="1:15" s="86" customFormat="1" ht="21.75" customHeight="1" x14ac:dyDescent="0.5">
      <c r="A7" s="80"/>
      <c r="B7" s="80"/>
      <c r="C7" s="80"/>
      <c r="D7" s="80"/>
      <c r="E7" s="108"/>
      <c r="F7" s="80"/>
      <c r="G7" s="81" t="s">
        <v>79</v>
      </c>
      <c r="H7" s="81"/>
      <c r="I7" s="81" t="s">
        <v>91</v>
      </c>
      <c r="J7" s="82"/>
      <c r="K7" s="18" t="s">
        <v>119</v>
      </c>
      <c r="L7" s="84"/>
      <c r="M7" s="84"/>
      <c r="N7" s="82"/>
      <c r="O7" s="85"/>
    </row>
    <row r="8" spans="1:15" s="86" customFormat="1" ht="21.75" customHeight="1" x14ac:dyDescent="0.5">
      <c r="A8" s="80"/>
      <c r="B8" s="80"/>
      <c r="C8" s="80"/>
      <c r="D8" s="80"/>
      <c r="E8" s="108"/>
      <c r="F8" s="80"/>
      <c r="G8" s="87" t="s">
        <v>80</v>
      </c>
      <c r="H8" s="87"/>
      <c r="I8" s="87" t="s">
        <v>92</v>
      </c>
      <c r="J8" s="82"/>
      <c r="K8" s="88" t="s">
        <v>118</v>
      </c>
      <c r="L8" s="89"/>
      <c r="M8" s="83" t="s">
        <v>25</v>
      </c>
      <c r="N8" s="82"/>
      <c r="O8" s="87" t="s">
        <v>33</v>
      </c>
    </row>
    <row r="9" spans="1:15" s="86" customFormat="1" ht="21.75" customHeight="1" x14ac:dyDescent="0.5">
      <c r="A9" s="90"/>
      <c r="B9" s="91"/>
      <c r="C9" s="91"/>
      <c r="D9" s="91"/>
      <c r="E9" s="245"/>
      <c r="F9" s="91"/>
      <c r="G9" s="92" t="s">
        <v>32</v>
      </c>
      <c r="H9" s="87"/>
      <c r="I9" s="93" t="s">
        <v>32</v>
      </c>
      <c r="J9" s="82"/>
      <c r="K9" s="94" t="s">
        <v>32</v>
      </c>
      <c r="L9" s="89"/>
      <c r="M9" s="94" t="s">
        <v>32</v>
      </c>
      <c r="N9" s="82"/>
      <c r="O9" s="92" t="s">
        <v>32</v>
      </c>
    </row>
    <row r="10" spans="1:15" s="86" customFormat="1" ht="8.1" customHeight="1" x14ac:dyDescent="0.5">
      <c r="A10" s="90"/>
      <c r="B10" s="91"/>
      <c r="C10" s="91"/>
      <c r="D10" s="91"/>
      <c r="E10" s="108"/>
      <c r="F10" s="91"/>
      <c r="G10" s="87"/>
      <c r="H10" s="87"/>
      <c r="I10" s="87"/>
      <c r="J10" s="82"/>
      <c r="K10" s="82"/>
      <c r="L10" s="82"/>
      <c r="M10" s="87"/>
      <c r="N10" s="82"/>
      <c r="O10" s="87"/>
    </row>
    <row r="11" spans="1:15" s="72" customFormat="1" ht="21.75" customHeight="1" x14ac:dyDescent="0.5">
      <c r="A11" s="32" t="s">
        <v>178</v>
      </c>
      <c r="B11" s="28"/>
      <c r="C11" s="95"/>
      <c r="D11" s="95"/>
      <c r="E11" s="110"/>
      <c r="F11" s="91"/>
      <c r="G11" s="44">
        <v>2000000000</v>
      </c>
      <c r="H11" s="44"/>
      <c r="I11" s="44">
        <v>1248938736</v>
      </c>
      <c r="J11" s="44"/>
      <c r="K11" s="44">
        <v>110350000</v>
      </c>
      <c r="L11" s="44"/>
      <c r="M11" s="44">
        <v>349388589</v>
      </c>
      <c r="N11" s="112"/>
      <c r="O11" s="44">
        <v>3708677325</v>
      </c>
    </row>
    <row r="12" spans="1:15" s="72" customFormat="1" ht="21.75" customHeight="1" x14ac:dyDescent="0.5">
      <c r="A12" s="72" t="s">
        <v>81</v>
      </c>
      <c r="B12" s="98"/>
      <c r="C12" s="98"/>
      <c r="D12" s="98"/>
      <c r="E12" s="110"/>
      <c r="F12" s="96"/>
      <c r="G12" s="43">
        <v>0</v>
      </c>
      <c r="H12" s="30"/>
      <c r="I12" s="43">
        <v>0</v>
      </c>
      <c r="J12" s="30"/>
      <c r="K12" s="43">
        <v>0</v>
      </c>
      <c r="L12" s="30"/>
      <c r="M12" s="43">
        <v>126136762</v>
      </c>
      <c r="N12" s="112"/>
      <c r="O12" s="207">
        <f>SUM(G12:M12)</f>
        <v>126136762</v>
      </c>
    </row>
    <row r="13" spans="1:15" s="72" customFormat="1" ht="8.1" customHeight="1" x14ac:dyDescent="0.5">
      <c r="B13" s="98"/>
      <c r="C13" s="98"/>
      <c r="D13" s="98"/>
      <c r="E13" s="110"/>
      <c r="F13" s="96"/>
      <c r="G13" s="111"/>
      <c r="H13" s="111"/>
      <c r="I13" s="111"/>
      <c r="J13" s="112"/>
      <c r="K13" s="112"/>
      <c r="L13" s="112"/>
      <c r="M13" s="30"/>
      <c r="N13" s="112"/>
      <c r="O13" s="111"/>
    </row>
    <row r="14" spans="1:15" s="72" customFormat="1" ht="21.75" customHeight="1" thickBot="1" x14ac:dyDescent="0.55000000000000004">
      <c r="A14" s="95" t="s">
        <v>130</v>
      </c>
      <c r="B14" s="80"/>
      <c r="C14" s="80"/>
      <c r="D14" s="80"/>
      <c r="E14" s="109"/>
      <c r="F14" s="91"/>
      <c r="G14" s="208">
        <f>SUM(G11:G12)</f>
        <v>2000000000</v>
      </c>
      <c r="H14" s="111"/>
      <c r="I14" s="208">
        <f>SUM(I11:I12)</f>
        <v>1248938736</v>
      </c>
      <c r="J14" s="112"/>
      <c r="K14" s="208">
        <f>SUM(K11:K12)</f>
        <v>110350000</v>
      </c>
      <c r="L14" s="112"/>
      <c r="M14" s="208">
        <f>SUM(M11:M12)</f>
        <v>475525351</v>
      </c>
      <c r="N14" s="112"/>
      <c r="O14" s="208">
        <f>SUM(O11:O12)</f>
        <v>3834814087</v>
      </c>
    </row>
    <row r="15" spans="1:15" s="72" customFormat="1" ht="8.25" customHeight="1" thickTop="1" x14ac:dyDescent="0.5">
      <c r="A15" s="95"/>
      <c r="B15" s="80"/>
      <c r="C15" s="80"/>
      <c r="D15" s="80"/>
      <c r="E15" s="109"/>
      <c r="F15" s="91"/>
      <c r="G15" s="97"/>
      <c r="H15" s="97"/>
      <c r="I15" s="97"/>
      <c r="J15" s="99"/>
      <c r="K15" s="99"/>
      <c r="L15" s="99"/>
      <c r="M15" s="97"/>
      <c r="N15" s="99"/>
      <c r="O15" s="97"/>
    </row>
    <row r="16" spans="1:15" s="72" customFormat="1" ht="21.75" customHeight="1" x14ac:dyDescent="0.5">
      <c r="A16" s="95" t="s">
        <v>153</v>
      </c>
      <c r="B16" s="95"/>
      <c r="C16" s="95"/>
      <c r="D16" s="95"/>
      <c r="E16" s="110"/>
      <c r="F16" s="91"/>
      <c r="G16" s="115">
        <v>2000000000</v>
      </c>
      <c r="H16" s="44"/>
      <c r="I16" s="115">
        <v>1248938736</v>
      </c>
      <c r="J16" s="44"/>
      <c r="K16" s="115">
        <v>130650000</v>
      </c>
      <c r="L16" s="44"/>
      <c r="M16" s="115">
        <v>434715014</v>
      </c>
      <c r="N16" s="112"/>
      <c r="O16" s="116">
        <f>SUM(G16:M16)</f>
        <v>3814303750</v>
      </c>
    </row>
    <row r="17" spans="1:16" s="72" customFormat="1" ht="21.75" customHeight="1" x14ac:dyDescent="0.5">
      <c r="A17" s="72" t="s">
        <v>81</v>
      </c>
      <c r="B17" s="98"/>
      <c r="C17" s="98"/>
      <c r="D17" s="98"/>
      <c r="E17" s="110"/>
      <c r="F17" s="96"/>
      <c r="G17" s="114">
        <v>0</v>
      </c>
      <c r="H17" s="30"/>
      <c r="I17" s="114">
        <v>0</v>
      </c>
      <c r="J17" s="30"/>
      <c r="K17" s="114">
        <v>0</v>
      </c>
      <c r="L17" s="30"/>
      <c r="M17" s="114">
        <f>'T5-6'!K58</f>
        <v>104360566</v>
      </c>
      <c r="N17" s="112"/>
      <c r="O17" s="119">
        <f>SUM(G17:M17)</f>
        <v>104360566</v>
      </c>
    </row>
    <row r="18" spans="1:16" s="72" customFormat="1" ht="8.1" customHeight="1" x14ac:dyDescent="0.5">
      <c r="B18" s="98"/>
      <c r="C18" s="98"/>
      <c r="D18" s="98"/>
      <c r="E18" s="110"/>
      <c r="F18" s="96"/>
      <c r="G18" s="116"/>
      <c r="H18" s="111"/>
      <c r="I18" s="116"/>
      <c r="J18" s="112"/>
      <c r="K18" s="117"/>
      <c r="L18" s="112"/>
      <c r="M18" s="113"/>
      <c r="N18" s="112"/>
      <c r="O18" s="116"/>
    </row>
    <row r="19" spans="1:16" s="72" customFormat="1" ht="21.75" customHeight="1" thickBot="1" x14ac:dyDescent="0.55000000000000004">
      <c r="A19" s="95" t="s">
        <v>154</v>
      </c>
      <c r="B19" s="80"/>
      <c r="C19" s="80"/>
      <c r="D19" s="80"/>
      <c r="E19" s="109"/>
      <c r="F19" s="91"/>
      <c r="G19" s="118">
        <f>SUM(G16:G17)</f>
        <v>2000000000</v>
      </c>
      <c r="H19" s="111"/>
      <c r="I19" s="118">
        <f>SUM(I16:I17)</f>
        <v>1248938736</v>
      </c>
      <c r="J19" s="112"/>
      <c r="K19" s="118">
        <f>SUM(K16:K17)</f>
        <v>130650000</v>
      </c>
      <c r="L19" s="112"/>
      <c r="M19" s="118">
        <f>SUM(M16:M17)</f>
        <v>539075580</v>
      </c>
      <c r="N19" s="112"/>
      <c r="O19" s="118">
        <f>SUM(O16:O17)</f>
        <v>3918664316</v>
      </c>
      <c r="P19" s="242">
        <f>O19-'T2-4'!K121</f>
        <v>0</v>
      </c>
    </row>
    <row r="20" spans="1:16" s="72" customFormat="1" ht="21.75" customHeight="1" thickTop="1" x14ac:dyDescent="0.5">
      <c r="A20" s="95"/>
      <c r="B20" s="80"/>
      <c r="C20" s="80"/>
      <c r="D20" s="80"/>
      <c r="E20" s="109"/>
      <c r="F20" s="91"/>
      <c r="G20" s="97"/>
      <c r="H20" s="97"/>
      <c r="I20" s="97"/>
      <c r="J20" s="99"/>
      <c r="K20" s="99"/>
      <c r="L20" s="99"/>
      <c r="M20" s="97"/>
      <c r="N20" s="99"/>
      <c r="O20" s="97"/>
    </row>
    <row r="21" spans="1:16" s="72" customFormat="1" ht="21.75" customHeight="1" x14ac:dyDescent="0.5">
      <c r="A21" s="95"/>
      <c r="B21" s="80"/>
      <c r="C21" s="80"/>
      <c r="D21" s="80"/>
      <c r="E21" s="109"/>
      <c r="F21" s="91"/>
      <c r="G21" s="97"/>
      <c r="H21" s="97"/>
      <c r="I21" s="97"/>
      <c r="J21" s="99"/>
      <c r="K21" s="99"/>
      <c r="L21" s="99"/>
      <c r="M21" s="97"/>
      <c r="N21" s="99"/>
      <c r="O21" s="97"/>
    </row>
    <row r="22" spans="1:16" s="72" customFormat="1" ht="21.75" customHeight="1" x14ac:dyDescent="0.5">
      <c r="A22" s="95"/>
      <c r="B22" s="80"/>
      <c r="C22" s="80"/>
      <c r="D22" s="80"/>
      <c r="E22" s="109"/>
      <c r="F22" s="91"/>
      <c r="G22" s="97"/>
      <c r="H22" s="97"/>
      <c r="I22" s="97"/>
      <c r="J22" s="99"/>
      <c r="K22" s="99"/>
      <c r="L22" s="99"/>
      <c r="M22" s="97"/>
      <c r="N22" s="99"/>
      <c r="O22" s="97"/>
    </row>
    <row r="23" spans="1:16" s="72" customFormat="1" ht="21.75" customHeight="1" x14ac:dyDescent="0.5">
      <c r="A23" s="95"/>
      <c r="B23" s="80"/>
      <c r="C23" s="80"/>
      <c r="D23" s="80"/>
      <c r="E23" s="109"/>
      <c r="F23" s="91"/>
      <c r="G23" s="97"/>
      <c r="H23" s="97"/>
      <c r="I23" s="97"/>
      <c r="J23" s="99"/>
      <c r="K23" s="99"/>
      <c r="L23" s="99"/>
      <c r="M23" s="97"/>
      <c r="N23" s="99"/>
      <c r="O23" s="97"/>
    </row>
    <row r="24" spans="1:16" s="72" customFormat="1" ht="21.75" customHeight="1" x14ac:dyDescent="0.5">
      <c r="A24" s="95"/>
      <c r="B24" s="80"/>
      <c r="C24" s="80"/>
      <c r="D24" s="80"/>
      <c r="E24" s="109"/>
      <c r="F24" s="91"/>
      <c r="G24" s="97"/>
      <c r="H24" s="97"/>
      <c r="I24" s="97"/>
      <c r="J24" s="99"/>
      <c r="K24" s="99"/>
      <c r="L24" s="99"/>
      <c r="M24" s="97"/>
      <c r="N24" s="99"/>
      <c r="O24" s="97"/>
    </row>
    <row r="25" spans="1:16" s="72" customFormat="1" ht="21.75" customHeight="1" x14ac:dyDescent="0.5">
      <c r="A25" s="95"/>
      <c r="B25" s="80"/>
      <c r="C25" s="80"/>
      <c r="D25" s="80"/>
      <c r="E25" s="109"/>
      <c r="F25" s="91"/>
      <c r="G25" s="97"/>
      <c r="H25" s="97"/>
      <c r="I25" s="97"/>
      <c r="J25" s="99"/>
      <c r="K25" s="99"/>
      <c r="L25" s="99"/>
      <c r="M25" s="97"/>
      <c r="N25" s="99"/>
      <c r="O25" s="97"/>
    </row>
    <row r="26" spans="1:16" s="72" customFormat="1" ht="18.75" customHeight="1" x14ac:dyDescent="0.5">
      <c r="A26" s="95"/>
      <c r="B26" s="80"/>
      <c r="C26" s="80"/>
      <c r="D26" s="80"/>
      <c r="E26" s="109"/>
      <c r="F26" s="91"/>
      <c r="G26" s="97"/>
      <c r="H26" s="97"/>
      <c r="I26" s="97"/>
      <c r="J26" s="99"/>
      <c r="K26" s="99"/>
      <c r="L26" s="99"/>
      <c r="M26" s="97"/>
      <c r="N26" s="99"/>
      <c r="O26" s="97"/>
    </row>
    <row r="27" spans="1:16" s="72" customFormat="1" ht="21.95" customHeight="1" x14ac:dyDescent="0.5">
      <c r="A27" s="100" t="str">
        <f>'T2-4'!A86</f>
        <v>หมายเหตุประกอบข้อมูลทางการเงินเป็นส่วนหนึ่งของข้อมูลทางการเงินระหว่างกาลนี้</v>
      </c>
      <c r="B27" s="73"/>
      <c r="C27" s="73"/>
      <c r="D27" s="73"/>
      <c r="E27" s="34"/>
      <c r="F27" s="73"/>
      <c r="G27" s="74"/>
      <c r="H27" s="75"/>
      <c r="I27" s="75"/>
      <c r="J27" s="73"/>
      <c r="K27" s="76"/>
      <c r="L27" s="76"/>
      <c r="M27" s="77"/>
      <c r="N27" s="73"/>
      <c r="O27" s="78"/>
    </row>
  </sheetData>
  <mergeCells count="3">
    <mergeCell ref="G5:O5"/>
    <mergeCell ref="K6:M6"/>
    <mergeCell ref="G6:I6"/>
  </mergeCells>
  <pageMargins left="1.2" right="1.2" top="0.5" bottom="0.6" header="0.49" footer="0.4"/>
  <pageSetup paperSize="9" firstPageNumber="8" orientation="landscape" useFirstPageNumber="1" horizontalDpi="1200" verticalDpi="1200" r:id="rId1"/>
  <headerFooter>
    <oddFooter>&amp;C&amp;"Times New Roman,Regular"&amp;11           &amp;R&amp;"Browallia New,Regular"&amp;13&amp;P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1:L101"/>
  <sheetViews>
    <sheetView tabSelected="1" view="pageBreakPreview" topLeftCell="A4" zoomScale="115" zoomScaleNormal="88" zoomScaleSheetLayoutView="115" workbookViewId="0">
      <selection activeCell="B89" sqref="B89"/>
    </sheetView>
  </sheetViews>
  <sheetFormatPr defaultColWidth="0.7109375" defaultRowHeight="18" customHeight="1" x14ac:dyDescent="0.5"/>
  <cols>
    <col min="1" max="1" width="1.7109375" style="38" customWidth="1"/>
    <col min="2" max="2" width="37.7109375" style="38" customWidth="1"/>
    <col min="3" max="3" width="7.140625" style="38" customWidth="1"/>
    <col min="4" max="4" width="0.7109375" style="38" customWidth="1"/>
    <col min="5" max="5" width="12.5703125" style="38" customWidth="1"/>
    <col min="6" max="6" width="0.7109375" style="38" customWidth="1"/>
    <col min="7" max="7" width="12.5703125" style="38" customWidth="1"/>
    <col min="8" max="8" width="0.7109375" style="38" customWidth="1"/>
    <col min="9" max="9" width="12.5703125" style="38" customWidth="1"/>
    <col min="10" max="10" width="0.7109375" style="38" customWidth="1"/>
    <col min="11" max="11" width="12.5703125" style="38" customWidth="1"/>
    <col min="12" max="116" width="9.28515625" style="38" customWidth="1"/>
    <col min="117" max="117" width="1.42578125" style="38" customWidth="1"/>
    <col min="118" max="118" width="52.7109375" style="38" customWidth="1"/>
    <col min="119" max="119" width="7" style="38" bestFit="1" customWidth="1"/>
    <col min="120" max="120" width="0.7109375" style="38" customWidth="1"/>
    <col min="121" max="121" width="10.7109375" style="38" customWidth="1"/>
    <col min="122" max="16384" width="0.7109375" style="38"/>
  </cols>
  <sheetData>
    <row r="1" spans="1:11" ht="21" customHeight="1" x14ac:dyDescent="0.5">
      <c r="A1" s="50" t="s">
        <v>110</v>
      </c>
    </row>
    <row r="2" spans="1:11" ht="21" customHeight="1" x14ac:dyDescent="0.5">
      <c r="A2" s="50" t="s">
        <v>124</v>
      </c>
      <c r="B2" s="50"/>
      <c r="C2" s="50"/>
    </row>
    <row r="3" spans="1:11" ht="21" customHeight="1" x14ac:dyDescent="0.5">
      <c r="A3" s="51" t="str">
        <f>'T8'!A3</f>
        <v>สำหรับงวดสามเดือนสิ้นสุดวันที่ 31 มีนาคม พ.ศ. 2564</v>
      </c>
      <c r="B3" s="51"/>
      <c r="C3" s="51"/>
      <c r="D3" s="34"/>
      <c r="E3" s="34"/>
      <c r="F3" s="34"/>
      <c r="G3" s="34"/>
      <c r="H3" s="34"/>
      <c r="I3" s="34"/>
      <c r="J3" s="34"/>
      <c r="K3" s="34"/>
    </row>
    <row r="4" spans="1:11" ht="6.6" customHeight="1" x14ac:dyDescent="0.5">
      <c r="A4" s="251"/>
      <c r="B4" s="251"/>
      <c r="C4" s="251"/>
      <c r="D4" s="28"/>
      <c r="E4" s="28"/>
      <c r="F4" s="28"/>
      <c r="G4" s="28"/>
      <c r="H4" s="28"/>
      <c r="I4" s="28"/>
      <c r="J4" s="28"/>
      <c r="K4" s="28"/>
    </row>
    <row r="5" spans="1:11" s="172" customFormat="1" ht="17.850000000000001" customHeight="1" x14ac:dyDescent="0.5">
      <c r="A5" s="253"/>
      <c r="B5" s="253"/>
      <c r="C5" s="253"/>
      <c r="D5" s="173"/>
      <c r="E5" s="318" t="s">
        <v>53</v>
      </c>
      <c r="F5" s="318"/>
      <c r="G5" s="318"/>
      <c r="H5" s="254"/>
      <c r="I5" s="318" t="s">
        <v>67</v>
      </c>
      <c r="J5" s="318"/>
      <c r="K5" s="318"/>
    </row>
    <row r="6" spans="1:11" s="172" customFormat="1" ht="17.850000000000001" customHeight="1" x14ac:dyDescent="0.5">
      <c r="A6" s="253"/>
      <c r="B6" s="253"/>
      <c r="C6" s="253"/>
      <c r="D6" s="173"/>
      <c r="E6" s="255" t="s">
        <v>54</v>
      </c>
      <c r="G6" s="255" t="s">
        <v>54</v>
      </c>
      <c r="I6" s="255" t="s">
        <v>54</v>
      </c>
      <c r="K6" s="255" t="s">
        <v>54</v>
      </c>
    </row>
    <row r="7" spans="1:11" s="172" customFormat="1" ht="17.850000000000001" customHeight="1" x14ac:dyDescent="0.5">
      <c r="A7" s="253"/>
      <c r="B7" s="253"/>
      <c r="C7" s="253"/>
      <c r="D7" s="173"/>
      <c r="E7" s="177" t="s">
        <v>55</v>
      </c>
      <c r="F7" s="256"/>
      <c r="G7" s="177" t="s">
        <v>55</v>
      </c>
      <c r="H7" s="173"/>
      <c r="I7" s="177" t="s">
        <v>55</v>
      </c>
      <c r="J7" s="256"/>
      <c r="K7" s="177" t="s">
        <v>55</v>
      </c>
    </row>
    <row r="8" spans="1:11" s="172" customFormat="1" ht="17.850000000000001" customHeight="1" x14ac:dyDescent="0.5">
      <c r="A8" s="253"/>
      <c r="B8" s="253"/>
      <c r="C8" s="253"/>
      <c r="D8" s="173"/>
      <c r="E8" s="177" t="s">
        <v>160</v>
      </c>
      <c r="F8" s="256"/>
      <c r="G8" s="177" t="s">
        <v>131</v>
      </c>
      <c r="H8" s="257"/>
      <c r="I8" s="177" t="s">
        <v>160</v>
      </c>
      <c r="J8" s="256"/>
      <c r="K8" s="177" t="s">
        <v>131</v>
      </c>
    </row>
    <row r="9" spans="1:11" s="172" customFormat="1" ht="17.850000000000001" customHeight="1" x14ac:dyDescent="0.5">
      <c r="A9" s="258"/>
      <c r="B9" s="258"/>
      <c r="C9" s="259" t="s">
        <v>1</v>
      </c>
      <c r="D9" s="254"/>
      <c r="E9" s="187" t="s">
        <v>2</v>
      </c>
      <c r="F9" s="260"/>
      <c r="G9" s="187" t="s">
        <v>2</v>
      </c>
      <c r="H9" s="254"/>
      <c r="I9" s="187" t="s">
        <v>2</v>
      </c>
      <c r="J9" s="260"/>
      <c r="K9" s="187" t="s">
        <v>2</v>
      </c>
    </row>
    <row r="10" spans="1:11" s="172" customFormat="1" ht="17.850000000000001" customHeight="1" x14ac:dyDescent="0.5">
      <c r="A10" s="261" t="s">
        <v>38</v>
      </c>
      <c r="B10" s="262"/>
      <c r="C10" s="262"/>
      <c r="E10" s="263"/>
      <c r="F10" s="264"/>
      <c r="G10" s="264"/>
      <c r="H10" s="264"/>
      <c r="I10" s="263"/>
      <c r="J10" s="264"/>
      <c r="K10" s="264"/>
    </row>
    <row r="11" spans="1:11" s="172" customFormat="1" ht="17.850000000000001" customHeight="1" x14ac:dyDescent="0.5">
      <c r="A11" s="262" t="s">
        <v>73</v>
      </c>
      <c r="B11" s="262"/>
      <c r="C11" s="262"/>
      <c r="E11" s="265">
        <f>'T5-6'!G30</f>
        <v>95053079</v>
      </c>
      <c r="F11" s="266"/>
      <c r="G11" s="266">
        <f>'T5-6'!I30</f>
        <v>186629603</v>
      </c>
      <c r="H11" s="266"/>
      <c r="I11" s="265">
        <f>'T5-6'!K30</f>
        <v>127018596</v>
      </c>
      <c r="J11" s="266"/>
      <c r="K11" s="266">
        <f>'T5-6'!M30</f>
        <v>157528310</v>
      </c>
    </row>
    <row r="12" spans="1:11" s="172" customFormat="1" ht="17.850000000000001" customHeight="1" x14ac:dyDescent="0.5">
      <c r="A12" s="262" t="s">
        <v>188</v>
      </c>
      <c r="B12" s="262"/>
      <c r="C12" s="262"/>
      <c r="E12" s="265"/>
      <c r="G12" s="266"/>
      <c r="I12" s="265"/>
      <c r="K12" s="266"/>
    </row>
    <row r="13" spans="1:11" s="172" customFormat="1" ht="17.850000000000001" customHeight="1" x14ac:dyDescent="0.5">
      <c r="A13" s="262"/>
      <c r="B13" s="267" t="s">
        <v>120</v>
      </c>
      <c r="C13" s="262"/>
      <c r="E13" s="265"/>
      <c r="G13" s="266"/>
      <c r="I13" s="265"/>
      <c r="K13" s="266"/>
    </row>
    <row r="14" spans="1:11" s="172" customFormat="1" ht="17.850000000000001" customHeight="1" x14ac:dyDescent="0.5">
      <c r="A14" s="262"/>
      <c r="B14" s="267" t="s">
        <v>121</v>
      </c>
      <c r="C14" s="268">
        <v>10</v>
      </c>
      <c r="E14" s="265">
        <v>0</v>
      </c>
      <c r="G14" s="266">
        <v>0</v>
      </c>
      <c r="I14" s="265">
        <v>998697</v>
      </c>
      <c r="K14" s="266">
        <v>1054899</v>
      </c>
    </row>
    <row r="15" spans="1:11" s="172" customFormat="1" ht="17.850000000000001" customHeight="1" x14ac:dyDescent="0.5">
      <c r="B15" s="172" t="s">
        <v>109</v>
      </c>
      <c r="C15" s="268">
        <v>11</v>
      </c>
      <c r="E15" s="265">
        <v>44356750</v>
      </c>
      <c r="G15" s="266">
        <v>39254814</v>
      </c>
      <c r="I15" s="265">
        <v>28517873</v>
      </c>
      <c r="K15" s="266">
        <v>20420658</v>
      </c>
    </row>
    <row r="16" spans="1:11" s="172" customFormat="1" ht="17.850000000000001" customHeight="1" x14ac:dyDescent="0.5">
      <c r="B16" s="262" t="s">
        <v>145</v>
      </c>
      <c r="C16" s="268">
        <v>12</v>
      </c>
      <c r="E16" s="265">
        <v>10862984</v>
      </c>
      <c r="G16" s="266">
        <v>5484794</v>
      </c>
      <c r="I16" s="265">
        <v>3556136</v>
      </c>
      <c r="K16" s="266">
        <v>2727077</v>
      </c>
    </row>
    <row r="17" spans="1:12" s="172" customFormat="1" ht="17.850000000000001" customHeight="1" x14ac:dyDescent="0.5">
      <c r="B17" s="262" t="s">
        <v>204</v>
      </c>
      <c r="C17" s="268"/>
      <c r="E17" s="265">
        <v>-331234</v>
      </c>
      <c r="G17" s="266">
        <v>0</v>
      </c>
      <c r="I17" s="265">
        <v>0</v>
      </c>
      <c r="K17" s="266">
        <v>0</v>
      </c>
    </row>
    <row r="18" spans="1:12" s="173" customFormat="1" ht="17.850000000000001" customHeight="1" x14ac:dyDescent="0.5">
      <c r="A18" s="262"/>
      <c r="B18" s="262" t="s">
        <v>39</v>
      </c>
      <c r="C18" s="268">
        <v>11</v>
      </c>
      <c r="D18" s="194"/>
      <c r="E18" s="265">
        <v>491620</v>
      </c>
      <c r="F18" s="194"/>
      <c r="G18" s="266">
        <v>3484271</v>
      </c>
      <c r="H18" s="194"/>
      <c r="I18" s="265">
        <v>186394</v>
      </c>
      <c r="J18" s="194"/>
      <c r="K18" s="266">
        <v>2364315</v>
      </c>
      <c r="L18" s="172"/>
    </row>
    <row r="19" spans="1:12" s="173" customFormat="1" ht="17.850000000000001" customHeight="1" x14ac:dyDescent="0.5">
      <c r="A19" s="262"/>
      <c r="B19" s="262" t="s">
        <v>165</v>
      </c>
      <c r="C19" s="268" t="s">
        <v>199</v>
      </c>
      <c r="D19" s="194"/>
      <c r="E19" s="265">
        <v>62259918</v>
      </c>
      <c r="F19" s="194"/>
      <c r="G19" s="266">
        <v>0</v>
      </c>
      <c r="H19" s="194"/>
      <c r="I19" s="265">
        <v>0</v>
      </c>
      <c r="J19" s="194"/>
      <c r="K19" s="266">
        <v>0</v>
      </c>
    </row>
    <row r="20" spans="1:12" s="173" customFormat="1" ht="17.850000000000001" customHeight="1" x14ac:dyDescent="0.5">
      <c r="A20" s="262"/>
      <c r="B20" s="269" t="s">
        <v>148</v>
      </c>
      <c r="C20" s="268"/>
      <c r="D20" s="194"/>
      <c r="E20" s="265">
        <v>2267015</v>
      </c>
      <c r="F20" s="194"/>
      <c r="G20" s="266">
        <v>7071743</v>
      </c>
      <c r="H20" s="194"/>
      <c r="I20" s="265">
        <v>1747266</v>
      </c>
      <c r="J20" s="194"/>
      <c r="K20" s="266">
        <v>6677779</v>
      </c>
    </row>
    <row r="21" spans="1:12" s="172" customFormat="1" ht="17.850000000000001" customHeight="1" x14ac:dyDescent="0.5">
      <c r="B21" s="270" t="s">
        <v>189</v>
      </c>
      <c r="C21" s="268">
        <v>8</v>
      </c>
      <c r="E21" s="265">
        <v>2154299</v>
      </c>
      <c r="G21" s="266">
        <v>13351</v>
      </c>
      <c r="I21" s="265">
        <v>703789</v>
      </c>
      <c r="K21" s="266">
        <v>192413</v>
      </c>
      <c r="L21" s="173"/>
    </row>
    <row r="22" spans="1:12" s="172" customFormat="1" ht="17.850000000000001" customHeight="1" x14ac:dyDescent="0.5">
      <c r="B22" s="172" t="s">
        <v>58</v>
      </c>
      <c r="C22" s="268">
        <v>8</v>
      </c>
      <c r="E22" s="265">
        <v>8058111</v>
      </c>
      <c r="G22" s="266">
        <v>2995660</v>
      </c>
      <c r="I22" s="265">
        <v>4487166</v>
      </c>
      <c r="K22" s="266">
        <v>157857</v>
      </c>
    </row>
    <row r="23" spans="1:12" s="172" customFormat="1" ht="17.850000000000001" customHeight="1" x14ac:dyDescent="0.5">
      <c r="B23" s="172" t="s">
        <v>190</v>
      </c>
      <c r="C23" s="268">
        <v>11</v>
      </c>
      <c r="E23" s="265">
        <v>-74764</v>
      </c>
      <c r="G23" s="266">
        <v>-9</v>
      </c>
      <c r="I23" s="265">
        <v>-74764</v>
      </c>
      <c r="K23" s="266">
        <v>0</v>
      </c>
    </row>
    <row r="24" spans="1:12" s="172" customFormat="1" ht="17.850000000000001" customHeight="1" x14ac:dyDescent="0.5">
      <c r="B24" s="172" t="s">
        <v>106</v>
      </c>
      <c r="C24" s="268">
        <v>11</v>
      </c>
      <c r="E24" s="265">
        <v>4627</v>
      </c>
      <c r="G24" s="266">
        <v>19114</v>
      </c>
      <c r="I24" s="265">
        <v>4624</v>
      </c>
      <c r="K24" s="266">
        <v>1</v>
      </c>
    </row>
    <row r="25" spans="1:12" s="172" customFormat="1" ht="17.850000000000001" customHeight="1" x14ac:dyDescent="0.5">
      <c r="B25" s="172" t="s">
        <v>166</v>
      </c>
      <c r="C25" s="268"/>
      <c r="E25" s="265">
        <v>419658</v>
      </c>
      <c r="G25" s="266">
        <v>0</v>
      </c>
      <c r="I25" s="265">
        <v>0</v>
      </c>
      <c r="K25" s="266">
        <v>0</v>
      </c>
    </row>
    <row r="26" spans="1:12" s="172" customFormat="1" ht="17.850000000000001" customHeight="1" x14ac:dyDescent="0.5">
      <c r="B26" s="172" t="s">
        <v>52</v>
      </c>
      <c r="C26" s="268">
        <v>14</v>
      </c>
      <c r="E26" s="265">
        <v>1374629</v>
      </c>
      <c r="G26" s="266">
        <v>1145094</v>
      </c>
      <c r="I26" s="265">
        <v>646105</v>
      </c>
      <c r="K26" s="266">
        <v>654638</v>
      </c>
    </row>
    <row r="27" spans="1:12" s="172" customFormat="1" ht="17.850000000000001" customHeight="1" x14ac:dyDescent="0.5">
      <c r="B27" s="172" t="s">
        <v>135</v>
      </c>
      <c r="C27" s="268"/>
      <c r="E27" s="265">
        <v>0</v>
      </c>
      <c r="G27" s="266">
        <v>0</v>
      </c>
      <c r="I27" s="265">
        <v>-2511420</v>
      </c>
      <c r="K27" s="266">
        <v>-2511420</v>
      </c>
    </row>
    <row r="28" spans="1:12" s="172" customFormat="1" ht="17.850000000000001" customHeight="1" x14ac:dyDescent="0.5">
      <c r="B28" s="172" t="s">
        <v>136</v>
      </c>
      <c r="C28" s="268"/>
      <c r="E28" s="265">
        <v>127260</v>
      </c>
      <c r="G28" s="266">
        <v>115920</v>
      </c>
      <c r="I28" s="265">
        <v>69300</v>
      </c>
      <c r="K28" s="266">
        <v>57960</v>
      </c>
    </row>
    <row r="29" spans="1:12" s="172" customFormat="1" ht="17.850000000000001" customHeight="1" x14ac:dyDescent="0.5">
      <c r="B29" s="172" t="s">
        <v>40</v>
      </c>
      <c r="C29" s="268"/>
      <c r="E29" s="265">
        <v>-897761</v>
      </c>
      <c r="G29" s="266">
        <v>-109660</v>
      </c>
      <c r="I29" s="265">
        <v>-4337478</v>
      </c>
      <c r="K29" s="266">
        <v>-2772259</v>
      </c>
    </row>
    <row r="30" spans="1:12" s="172" customFormat="1" ht="17.850000000000001" customHeight="1" x14ac:dyDescent="0.5">
      <c r="B30" s="172" t="s">
        <v>30</v>
      </c>
      <c r="C30" s="268"/>
      <c r="E30" s="265">
        <f>-'T5-6'!G28</f>
        <v>3304860</v>
      </c>
      <c r="G30" s="266">
        <f>-'T5-6'!I28</f>
        <v>4595438</v>
      </c>
      <c r="I30" s="265">
        <f>-'T5-6'!K28</f>
        <v>2190563</v>
      </c>
      <c r="K30" s="266">
        <f>-'T5-6'!M28</f>
        <v>2209924</v>
      </c>
    </row>
    <row r="31" spans="1:12" s="172" customFormat="1" ht="17.850000000000001" customHeight="1" x14ac:dyDescent="0.5">
      <c r="B31" s="172" t="s">
        <v>142</v>
      </c>
      <c r="C31" s="268"/>
      <c r="E31" s="265">
        <v>614920</v>
      </c>
      <c r="G31" s="266">
        <v>-6484219</v>
      </c>
      <c r="I31" s="265">
        <v>-4983070</v>
      </c>
      <c r="K31" s="266">
        <v>-10032311</v>
      </c>
    </row>
    <row r="32" spans="1:12" s="172" customFormat="1" ht="17.850000000000001" customHeight="1" x14ac:dyDescent="0.5">
      <c r="B32" s="172" t="s">
        <v>41</v>
      </c>
      <c r="C32" s="262"/>
      <c r="E32" s="265"/>
      <c r="G32" s="266"/>
      <c r="I32" s="265"/>
      <c r="K32" s="266"/>
    </row>
    <row r="33" spans="1:12" s="172" customFormat="1" ht="17.850000000000001" customHeight="1" x14ac:dyDescent="0.5">
      <c r="B33" s="271" t="s">
        <v>42</v>
      </c>
      <c r="C33" s="262"/>
      <c r="E33" s="265">
        <v>-97855946</v>
      </c>
      <c r="G33" s="266">
        <v>-58571161</v>
      </c>
      <c r="I33" s="265">
        <v>-51808884</v>
      </c>
      <c r="K33" s="266">
        <v>-50852029</v>
      </c>
    </row>
    <row r="34" spans="1:12" s="172" customFormat="1" ht="17.850000000000001" customHeight="1" x14ac:dyDescent="0.5">
      <c r="B34" s="271" t="s">
        <v>43</v>
      </c>
      <c r="C34" s="262"/>
      <c r="E34" s="265">
        <v>-100616132</v>
      </c>
      <c r="G34" s="266">
        <v>-48765129</v>
      </c>
      <c r="I34" s="265">
        <v>-75853378</v>
      </c>
      <c r="K34" s="266">
        <v>-21677247</v>
      </c>
    </row>
    <row r="35" spans="1:12" s="172" customFormat="1" ht="17.850000000000001" customHeight="1" x14ac:dyDescent="0.5">
      <c r="B35" s="262" t="s">
        <v>44</v>
      </c>
      <c r="E35" s="265">
        <v>1237120</v>
      </c>
      <c r="G35" s="266">
        <v>-3405825</v>
      </c>
      <c r="I35" s="265">
        <v>167301</v>
      </c>
      <c r="K35" s="266">
        <v>-448686</v>
      </c>
    </row>
    <row r="36" spans="1:12" s="172" customFormat="1" ht="17.850000000000001" customHeight="1" x14ac:dyDescent="0.5">
      <c r="B36" s="271" t="s">
        <v>45</v>
      </c>
      <c r="E36" s="265">
        <v>-31795</v>
      </c>
      <c r="G36" s="266">
        <v>993757</v>
      </c>
      <c r="I36" s="265">
        <v>-60701</v>
      </c>
      <c r="K36" s="266">
        <v>-172136</v>
      </c>
    </row>
    <row r="37" spans="1:12" s="172" customFormat="1" ht="17.850000000000001" customHeight="1" x14ac:dyDescent="0.5">
      <c r="B37" s="272" t="s">
        <v>46</v>
      </c>
      <c r="C37" s="262"/>
      <c r="E37" s="265">
        <v>53026762</v>
      </c>
      <c r="F37" s="173"/>
      <c r="G37" s="266">
        <v>15542676</v>
      </c>
      <c r="H37" s="173"/>
      <c r="I37" s="265">
        <v>42874340</v>
      </c>
      <c r="J37" s="173"/>
      <c r="K37" s="266">
        <v>7716340</v>
      </c>
    </row>
    <row r="38" spans="1:12" s="172" customFormat="1" ht="17.850000000000001" customHeight="1" x14ac:dyDescent="0.5">
      <c r="A38" s="262"/>
      <c r="B38" s="271" t="s">
        <v>47</v>
      </c>
      <c r="C38" s="262"/>
      <c r="E38" s="273">
        <v>3478253</v>
      </c>
      <c r="G38" s="274">
        <v>457325</v>
      </c>
      <c r="I38" s="273">
        <v>4426265</v>
      </c>
      <c r="K38" s="274">
        <v>467082</v>
      </c>
    </row>
    <row r="39" spans="1:12" s="172" customFormat="1" ht="4.1500000000000004" customHeight="1" x14ac:dyDescent="0.5">
      <c r="A39" s="262"/>
      <c r="B39" s="271"/>
      <c r="C39" s="262"/>
      <c r="E39" s="204"/>
      <c r="G39" s="194"/>
      <c r="I39" s="204"/>
      <c r="K39" s="194"/>
    </row>
    <row r="40" spans="1:12" s="172" customFormat="1" ht="17.850000000000001" customHeight="1" x14ac:dyDescent="0.5">
      <c r="A40" s="262" t="s">
        <v>48</v>
      </c>
      <c r="B40" s="262"/>
      <c r="C40" s="262"/>
      <c r="D40" s="266"/>
      <c r="E40" s="265">
        <f>SUM(E11:E38)</f>
        <v>89284233</v>
      </c>
      <c r="F40" s="266"/>
      <c r="G40" s="266">
        <f>SUM(G11:G38)</f>
        <v>150467557</v>
      </c>
      <c r="H40" s="266"/>
      <c r="I40" s="265">
        <f>SUM(I11:I38)</f>
        <v>77964720</v>
      </c>
      <c r="J40" s="266"/>
      <c r="K40" s="266">
        <f>SUM(K11:K38)</f>
        <v>113763165</v>
      </c>
    </row>
    <row r="41" spans="1:12" s="172" customFormat="1" ht="17.850000000000001" customHeight="1" x14ac:dyDescent="0.5">
      <c r="A41" s="262" t="s">
        <v>200</v>
      </c>
      <c r="B41" s="262"/>
      <c r="C41" s="268">
        <v>14</v>
      </c>
      <c r="D41" s="266"/>
      <c r="E41" s="265">
        <v>-99600</v>
      </c>
      <c r="F41" s="266"/>
      <c r="G41" s="266">
        <v>-94320</v>
      </c>
      <c r="H41" s="266"/>
      <c r="I41" s="265">
        <v>0</v>
      </c>
      <c r="J41" s="266"/>
      <c r="K41" s="266">
        <v>0</v>
      </c>
    </row>
    <row r="42" spans="1:12" s="173" customFormat="1" ht="17.850000000000001" customHeight="1" x14ac:dyDescent="0.5">
      <c r="A42" s="275" t="s">
        <v>201</v>
      </c>
      <c r="B42" s="262"/>
      <c r="C42" s="262"/>
      <c r="D42" s="172"/>
      <c r="E42" s="265">
        <v>-3882205</v>
      </c>
      <c r="F42" s="172"/>
      <c r="G42" s="266">
        <v>-4595438</v>
      </c>
      <c r="H42" s="172"/>
      <c r="I42" s="265">
        <v>-2190563</v>
      </c>
      <c r="J42" s="172"/>
      <c r="K42" s="266">
        <v>-2209924</v>
      </c>
      <c r="L42" s="172"/>
    </row>
    <row r="43" spans="1:12" s="173" customFormat="1" ht="17.850000000000001" customHeight="1" x14ac:dyDescent="0.5">
      <c r="A43" s="262" t="s">
        <v>202</v>
      </c>
      <c r="B43" s="262"/>
      <c r="C43" s="262"/>
      <c r="D43" s="172"/>
      <c r="E43" s="273">
        <v>-1191783</v>
      </c>
      <c r="F43" s="172"/>
      <c r="G43" s="274">
        <v>-656897</v>
      </c>
      <c r="H43" s="172"/>
      <c r="I43" s="273">
        <v>-503800</v>
      </c>
      <c r="J43" s="172"/>
      <c r="K43" s="274">
        <v>-375682</v>
      </c>
    </row>
    <row r="44" spans="1:12" s="173" customFormat="1" ht="4.1500000000000004" customHeight="1" x14ac:dyDescent="0.5">
      <c r="A44" s="262"/>
      <c r="B44" s="262"/>
      <c r="C44" s="262"/>
      <c r="D44" s="172"/>
      <c r="E44" s="204"/>
      <c r="F44" s="172"/>
      <c r="G44" s="194"/>
      <c r="H44" s="172"/>
      <c r="I44" s="204"/>
      <c r="J44" s="172"/>
      <c r="K44" s="194"/>
    </row>
    <row r="45" spans="1:12" s="173" customFormat="1" ht="17.850000000000001" customHeight="1" x14ac:dyDescent="0.5">
      <c r="A45" s="262" t="s">
        <v>126</v>
      </c>
      <c r="B45" s="262"/>
      <c r="C45" s="262"/>
      <c r="D45" s="194"/>
      <c r="E45" s="276">
        <f>SUM(E40:E43)</f>
        <v>84110645</v>
      </c>
      <c r="F45" s="194"/>
      <c r="G45" s="277">
        <f>SUM(G40:G43)</f>
        <v>145120902</v>
      </c>
      <c r="H45" s="194"/>
      <c r="I45" s="276">
        <f>SUM(I40:I43)</f>
        <v>75270357</v>
      </c>
      <c r="J45" s="194"/>
      <c r="K45" s="277">
        <f>SUM(K40:K43)</f>
        <v>111177559</v>
      </c>
    </row>
    <row r="46" spans="1:12" s="173" customFormat="1" ht="21" customHeight="1" x14ac:dyDescent="0.5">
      <c r="A46" s="262"/>
      <c r="B46" s="262"/>
      <c r="C46" s="262"/>
      <c r="D46" s="194"/>
      <c r="E46" s="194"/>
      <c r="F46" s="194"/>
      <c r="G46" s="194"/>
      <c r="H46" s="194"/>
      <c r="I46" s="194"/>
      <c r="J46" s="194"/>
      <c r="K46" s="194"/>
    </row>
    <row r="47" spans="1:12" s="173" customFormat="1" ht="8.4499999999999993" customHeight="1" x14ac:dyDescent="0.5">
      <c r="A47" s="262"/>
      <c r="B47" s="262"/>
      <c r="C47" s="262"/>
      <c r="D47" s="194"/>
      <c r="E47" s="194"/>
      <c r="F47" s="194"/>
      <c r="G47" s="194"/>
      <c r="H47" s="194"/>
      <c r="I47" s="194"/>
      <c r="J47" s="194"/>
      <c r="K47" s="194"/>
    </row>
    <row r="48" spans="1:12" s="28" customFormat="1" ht="21.95" customHeight="1" x14ac:dyDescent="0.5">
      <c r="A48" s="59" t="str">
        <f>'T2-4'!A46</f>
        <v>หมายเหตุประกอบข้อมูลทางการเงินเป็นส่วนหนึ่งของข้อมูลทางการเงินระหว่างกาลนี้</v>
      </c>
      <c r="B48" s="60"/>
      <c r="C48" s="60"/>
      <c r="D48" s="34"/>
      <c r="E48" s="34"/>
      <c r="F48" s="34"/>
      <c r="G48" s="34"/>
      <c r="H48" s="34"/>
      <c r="I48" s="34"/>
      <c r="J48" s="34"/>
      <c r="K48" s="34"/>
    </row>
    <row r="49" spans="1:12" s="28" customFormat="1" ht="21" customHeight="1" x14ac:dyDescent="0.5">
      <c r="A49" s="61" t="str">
        <f>A1</f>
        <v>บริษัท อาร์ แอนด์ บี ฟู้ด ซัพพลาย จำกัด (มหาชน)</v>
      </c>
      <c r="B49" s="62"/>
      <c r="C49" s="62"/>
    </row>
    <row r="50" spans="1:12" ht="21" customHeight="1" x14ac:dyDescent="0.5">
      <c r="A50" s="50" t="s">
        <v>133</v>
      </c>
      <c r="B50" s="62"/>
      <c r="C50" s="62"/>
      <c r="D50" s="28"/>
      <c r="E50" s="28"/>
      <c r="F50" s="28"/>
      <c r="G50" s="28"/>
      <c r="H50" s="28"/>
      <c r="I50" s="28"/>
      <c r="J50" s="28"/>
      <c r="K50" s="28"/>
      <c r="L50" s="28"/>
    </row>
    <row r="51" spans="1:12" ht="21" customHeight="1" x14ac:dyDescent="0.5">
      <c r="A51" s="51" t="str">
        <f>A3</f>
        <v>สำหรับงวดสามเดือนสิ้นสุดวันที่ 31 มีนาคม พ.ศ. 2564</v>
      </c>
      <c r="B51" s="60"/>
      <c r="C51" s="60"/>
      <c r="D51" s="34"/>
      <c r="E51" s="34"/>
      <c r="F51" s="34"/>
      <c r="G51" s="34"/>
      <c r="H51" s="34"/>
      <c r="I51" s="34"/>
      <c r="J51" s="34"/>
      <c r="K51" s="34"/>
    </row>
    <row r="52" spans="1:12" s="28" customFormat="1" ht="11.25" customHeight="1" x14ac:dyDescent="0.5">
      <c r="A52" s="62"/>
      <c r="B52" s="62"/>
      <c r="C52" s="137"/>
      <c r="E52" s="63"/>
      <c r="G52" s="63"/>
      <c r="I52" s="63"/>
      <c r="K52" s="63"/>
      <c r="L52" s="38"/>
    </row>
    <row r="53" spans="1:12" s="173" customFormat="1" ht="17.850000000000001" customHeight="1" x14ac:dyDescent="0.5">
      <c r="A53" s="278"/>
      <c r="B53" s="278"/>
      <c r="C53" s="279"/>
      <c r="E53" s="319" t="s">
        <v>53</v>
      </c>
      <c r="F53" s="319"/>
      <c r="G53" s="319"/>
      <c r="H53" s="254"/>
      <c r="I53" s="318" t="s">
        <v>67</v>
      </c>
      <c r="J53" s="318"/>
      <c r="K53" s="318"/>
    </row>
    <row r="54" spans="1:12" s="173" customFormat="1" ht="17.850000000000001" customHeight="1" x14ac:dyDescent="0.5">
      <c r="E54" s="255" t="s">
        <v>54</v>
      </c>
      <c r="G54" s="255" t="s">
        <v>54</v>
      </c>
      <c r="I54" s="255" t="s">
        <v>54</v>
      </c>
      <c r="J54" s="172"/>
      <c r="K54" s="255" t="s">
        <v>54</v>
      </c>
    </row>
    <row r="55" spans="1:12" s="173" customFormat="1" ht="17.850000000000001" customHeight="1" x14ac:dyDescent="0.5">
      <c r="A55" s="278"/>
      <c r="B55" s="278"/>
      <c r="C55" s="279"/>
      <c r="E55" s="177" t="s">
        <v>55</v>
      </c>
      <c r="F55" s="256"/>
      <c r="G55" s="177" t="s">
        <v>55</v>
      </c>
      <c r="I55" s="177" t="s">
        <v>55</v>
      </c>
      <c r="J55" s="256"/>
      <c r="K55" s="177" t="s">
        <v>55</v>
      </c>
    </row>
    <row r="56" spans="1:12" s="173" customFormat="1" ht="17.850000000000001" customHeight="1" x14ac:dyDescent="0.5">
      <c r="A56" s="278"/>
      <c r="B56" s="278"/>
      <c r="D56" s="254"/>
      <c r="E56" s="177" t="s">
        <v>160</v>
      </c>
      <c r="F56" s="256"/>
      <c r="G56" s="177" t="s">
        <v>131</v>
      </c>
      <c r="H56" s="257"/>
      <c r="I56" s="177" t="s">
        <v>160</v>
      </c>
      <c r="J56" s="256"/>
      <c r="K56" s="177" t="s">
        <v>131</v>
      </c>
    </row>
    <row r="57" spans="1:12" s="173" customFormat="1" ht="17.850000000000001" customHeight="1" x14ac:dyDescent="0.5">
      <c r="B57" s="261"/>
      <c r="C57" s="259" t="s">
        <v>1</v>
      </c>
      <c r="D57" s="172"/>
      <c r="E57" s="187" t="s">
        <v>2</v>
      </c>
      <c r="F57" s="260"/>
      <c r="G57" s="187" t="s">
        <v>2</v>
      </c>
      <c r="H57" s="172"/>
      <c r="I57" s="187" t="s">
        <v>2</v>
      </c>
      <c r="J57" s="260"/>
      <c r="K57" s="187" t="s">
        <v>2</v>
      </c>
    </row>
    <row r="58" spans="1:12" s="173" customFormat="1" ht="17.850000000000001" customHeight="1" x14ac:dyDescent="0.5">
      <c r="A58" s="261" t="s">
        <v>49</v>
      </c>
      <c r="B58" s="261"/>
      <c r="C58" s="185"/>
      <c r="D58" s="172"/>
      <c r="E58" s="280"/>
      <c r="F58" s="260"/>
      <c r="G58" s="176"/>
      <c r="H58" s="172"/>
      <c r="I58" s="280"/>
      <c r="J58" s="260"/>
      <c r="K58" s="176"/>
    </row>
    <row r="59" spans="1:12" s="173" customFormat="1" ht="17.850000000000001" customHeight="1" x14ac:dyDescent="0.5">
      <c r="A59" s="172" t="s">
        <v>50</v>
      </c>
      <c r="B59" s="172"/>
      <c r="C59" s="281"/>
      <c r="E59" s="282">
        <v>-41170083</v>
      </c>
      <c r="G59" s="283">
        <v>-49010476</v>
      </c>
      <c r="I59" s="282">
        <v>-36562077</v>
      </c>
      <c r="K59" s="283">
        <v>-30233170</v>
      </c>
    </row>
    <row r="60" spans="1:12" s="173" customFormat="1" ht="17.850000000000001" customHeight="1" x14ac:dyDescent="0.5">
      <c r="A60" s="172" t="s">
        <v>96</v>
      </c>
      <c r="B60" s="172"/>
      <c r="C60" s="281">
        <v>11</v>
      </c>
      <c r="E60" s="282">
        <v>74766</v>
      </c>
      <c r="G60" s="283">
        <v>5989</v>
      </c>
      <c r="I60" s="282">
        <v>74766</v>
      </c>
      <c r="K60" s="283">
        <v>0</v>
      </c>
    </row>
    <row r="61" spans="1:12" s="173" customFormat="1" ht="17.850000000000001" customHeight="1" x14ac:dyDescent="0.5">
      <c r="A61" s="172" t="s">
        <v>167</v>
      </c>
      <c r="B61" s="172"/>
      <c r="C61" s="281"/>
      <c r="E61" s="282">
        <v>-508600</v>
      </c>
      <c r="G61" s="283">
        <v>0</v>
      </c>
      <c r="I61" s="282">
        <v>0</v>
      </c>
      <c r="K61" s="283">
        <v>0</v>
      </c>
    </row>
    <row r="62" spans="1:12" s="173" customFormat="1" ht="17.850000000000001" customHeight="1" x14ac:dyDescent="0.5">
      <c r="A62" s="172" t="s">
        <v>59</v>
      </c>
      <c r="B62" s="172"/>
      <c r="C62" s="281"/>
      <c r="E62" s="282">
        <v>-399831</v>
      </c>
      <c r="G62" s="283">
        <v>-191701</v>
      </c>
      <c r="I62" s="282">
        <v>-388130</v>
      </c>
      <c r="K62" s="283">
        <v>-79700</v>
      </c>
    </row>
    <row r="63" spans="1:12" s="173" customFormat="1" ht="17.850000000000001" customHeight="1" x14ac:dyDescent="0.5">
      <c r="A63" s="284" t="s">
        <v>155</v>
      </c>
      <c r="B63" s="172"/>
      <c r="C63" s="281"/>
      <c r="E63" s="282">
        <v>0</v>
      </c>
      <c r="G63" s="283">
        <v>0</v>
      </c>
      <c r="I63" s="282">
        <v>-2987000</v>
      </c>
      <c r="K63" s="283">
        <v>-68633523</v>
      </c>
    </row>
    <row r="64" spans="1:12" s="173" customFormat="1" ht="17.850000000000001" customHeight="1" x14ac:dyDescent="0.5">
      <c r="A64" s="172" t="s">
        <v>128</v>
      </c>
      <c r="B64" s="172"/>
      <c r="C64" s="268"/>
      <c r="E64" s="282"/>
      <c r="G64" s="283"/>
      <c r="I64" s="282"/>
      <c r="K64" s="283"/>
    </row>
    <row r="65" spans="1:12" s="173" customFormat="1" ht="17.850000000000001" customHeight="1" x14ac:dyDescent="0.5">
      <c r="B65" s="172" t="s">
        <v>129</v>
      </c>
      <c r="C65" s="184">
        <v>17</v>
      </c>
      <c r="E65" s="204">
        <v>0</v>
      </c>
      <c r="G65" s="194">
        <v>0</v>
      </c>
      <c r="I65" s="204">
        <v>20458800</v>
      </c>
      <c r="K65" s="283">
        <v>15674443</v>
      </c>
    </row>
    <row r="66" spans="1:12" s="173" customFormat="1" ht="17.850000000000001" customHeight="1" x14ac:dyDescent="0.5">
      <c r="A66" s="172" t="s">
        <v>203</v>
      </c>
      <c r="B66" s="172"/>
      <c r="C66" s="281">
        <v>9</v>
      </c>
      <c r="E66" s="282">
        <v>0</v>
      </c>
      <c r="F66" s="285"/>
      <c r="G66" s="283">
        <v>0</v>
      </c>
      <c r="H66" s="285"/>
      <c r="I66" s="282">
        <v>-23265800</v>
      </c>
      <c r="J66" s="285"/>
      <c r="K66" s="283">
        <v>-4673477</v>
      </c>
    </row>
    <row r="67" spans="1:12" s="173" customFormat="1" ht="17.850000000000001" customHeight="1" x14ac:dyDescent="0.5">
      <c r="A67" s="172" t="s">
        <v>127</v>
      </c>
      <c r="B67" s="172"/>
      <c r="C67" s="281"/>
      <c r="E67" s="282">
        <v>0</v>
      </c>
      <c r="F67" s="285"/>
      <c r="G67" s="283">
        <v>0</v>
      </c>
      <c r="H67" s="285"/>
      <c r="I67" s="282">
        <v>2233491</v>
      </c>
      <c r="J67" s="285"/>
      <c r="K67" s="283">
        <v>2233491</v>
      </c>
    </row>
    <row r="68" spans="1:12" s="173" customFormat="1" ht="17.850000000000001" customHeight="1" x14ac:dyDescent="0.5">
      <c r="A68" s="172" t="s">
        <v>137</v>
      </c>
      <c r="B68" s="172"/>
      <c r="C68" s="281"/>
      <c r="E68" s="282">
        <v>-88620</v>
      </c>
      <c r="F68" s="285"/>
      <c r="G68" s="283">
        <v>-96600</v>
      </c>
      <c r="H68" s="285"/>
      <c r="I68" s="282">
        <v>-69300</v>
      </c>
      <c r="J68" s="285"/>
      <c r="K68" s="286">
        <v>-57960</v>
      </c>
    </row>
    <row r="69" spans="1:12" s="173" customFormat="1" ht="17.850000000000001" customHeight="1" x14ac:dyDescent="0.5">
      <c r="A69" s="172" t="s">
        <v>40</v>
      </c>
      <c r="B69" s="172"/>
      <c r="C69" s="262"/>
      <c r="E69" s="287">
        <v>181773</v>
      </c>
      <c r="G69" s="288">
        <v>81882</v>
      </c>
      <c r="I69" s="287">
        <v>3108446</v>
      </c>
      <c r="K69" s="288">
        <v>2613600</v>
      </c>
    </row>
    <row r="70" spans="1:12" s="173" customFormat="1" ht="4.1500000000000004" customHeight="1" x14ac:dyDescent="0.5">
      <c r="A70" s="278"/>
      <c r="B70" s="278"/>
      <c r="C70" s="289"/>
      <c r="E70" s="290"/>
      <c r="I70" s="290"/>
    </row>
    <row r="71" spans="1:12" s="173" customFormat="1" ht="17.850000000000001" customHeight="1" x14ac:dyDescent="0.5">
      <c r="A71" s="289" t="s">
        <v>108</v>
      </c>
      <c r="B71" s="289"/>
      <c r="C71" s="262"/>
      <c r="E71" s="276">
        <f>SUM(E59:E69)</f>
        <v>-41910595</v>
      </c>
      <c r="G71" s="277">
        <f>SUM(G59:G69)</f>
        <v>-49210906</v>
      </c>
      <c r="I71" s="276">
        <f>SUM(I59:I69)</f>
        <v>-37396804</v>
      </c>
      <c r="K71" s="277">
        <f>SUM(K59:K69)</f>
        <v>-83156296</v>
      </c>
    </row>
    <row r="72" spans="1:12" s="173" customFormat="1" ht="8.1" customHeight="1" x14ac:dyDescent="0.5">
      <c r="A72" s="278"/>
      <c r="B72" s="278"/>
      <c r="C72" s="268"/>
      <c r="E72" s="290"/>
      <c r="I72" s="290"/>
    </row>
    <row r="73" spans="1:12" s="173" customFormat="1" ht="17.850000000000001" customHeight="1" x14ac:dyDescent="0.5">
      <c r="A73" s="291" t="s">
        <v>51</v>
      </c>
      <c r="B73" s="292"/>
      <c r="E73" s="204"/>
      <c r="G73" s="194"/>
      <c r="I73" s="204"/>
      <c r="K73" s="194"/>
    </row>
    <row r="74" spans="1:12" s="173" customFormat="1" ht="17.850000000000001" customHeight="1" x14ac:dyDescent="0.5">
      <c r="A74" s="278" t="s">
        <v>191</v>
      </c>
      <c r="B74" s="278"/>
      <c r="C74" s="268"/>
      <c r="E74" s="204">
        <v>0</v>
      </c>
      <c r="G74" s="194">
        <v>-10845986</v>
      </c>
      <c r="I74" s="204">
        <v>0</v>
      </c>
      <c r="K74" s="194">
        <v>0</v>
      </c>
    </row>
    <row r="75" spans="1:12" s="173" customFormat="1" ht="17.850000000000001" customHeight="1" x14ac:dyDescent="0.5">
      <c r="A75" s="292" t="s">
        <v>192</v>
      </c>
      <c r="B75" s="278"/>
      <c r="C75" s="268">
        <v>17</v>
      </c>
      <c r="E75" s="204">
        <v>0</v>
      </c>
      <c r="G75" s="194">
        <v>-50000000</v>
      </c>
      <c r="I75" s="204">
        <v>0</v>
      </c>
      <c r="K75" s="194">
        <v>0</v>
      </c>
    </row>
    <row r="76" spans="1:12" s="173" customFormat="1" ht="17.850000000000001" customHeight="1" x14ac:dyDescent="0.5">
      <c r="A76" s="173" t="s">
        <v>193</v>
      </c>
      <c r="B76" s="278"/>
      <c r="C76" s="279"/>
      <c r="E76" s="204">
        <v>-1922798</v>
      </c>
      <c r="G76" s="194">
        <v>-1466068</v>
      </c>
      <c r="I76" s="204">
        <v>-80247</v>
      </c>
      <c r="K76" s="194">
        <v>-164487</v>
      </c>
    </row>
    <row r="77" spans="1:12" s="173" customFormat="1" ht="17.850000000000001" customHeight="1" x14ac:dyDescent="0.5">
      <c r="A77" s="173" t="s">
        <v>168</v>
      </c>
      <c r="B77" s="278"/>
      <c r="C77" s="279"/>
      <c r="E77" s="204"/>
      <c r="G77" s="194"/>
      <c r="I77" s="204"/>
      <c r="K77" s="194"/>
    </row>
    <row r="78" spans="1:12" s="173" customFormat="1" ht="17.850000000000001" customHeight="1" x14ac:dyDescent="0.5">
      <c r="B78" s="278" t="s">
        <v>169</v>
      </c>
      <c r="C78" s="279"/>
      <c r="E78" s="293">
        <v>11305800</v>
      </c>
      <c r="G78" s="294">
        <v>0</v>
      </c>
      <c r="I78" s="293">
        <v>0</v>
      </c>
      <c r="K78" s="294">
        <v>0</v>
      </c>
    </row>
    <row r="79" spans="1:12" s="173" customFormat="1" ht="4.1500000000000004" customHeight="1" x14ac:dyDescent="0.5">
      <c r="A79" s="278"/>
      <c r="B79" s="278"/>
      <c r="C79" s="278"/>
      <c r="E79" s="290"/>
      <c r="I79" s="290"/>
    </row>
    <row r="80" spans="1:12" s="172" customFormat="1" ht="18" customHeight="1" x14ac:dyDescent="0.5">
      <c r="A80" s="278" t="s">
        <v>195</v>
      </c>
      <c r="B80" s="278"/>
      <c r="C80" s="278"/>
      <c r="D80" s="173"/>
      <c r="E80" s="276">
        <f>SUM(E74:E79)</f>
        <v>9383002</v>
      </c>
      <c r="F80" s="173"/>
      <c r="G80" s="277">
        <f>SUM(G74:G79)</f>
        <v>-62312054</v>
      </c>
      <c r="H80" s="173"/>
      <c r="I80" s="276">
        <f>SUM(I74:I79)</f>
        <v>-80247</v>
      </c>
      <c r="J80" s="173"/>
      <c r="K80" s="277">
        <f>SUM(K74:K79)</f>
        <v>-164487</v>
      </c>
      <c r="L80" s="173"/>
    </row>
    <row r="81" spans="1:12" s="173" customFormat="1" ht="8.1" customHeight="1" x14ac:dyDescent="0.5">
      <c r="A81" s="278"/>
      <c r="B81" s="278"/>
      <c r="C81" s="278"/>
      <c r="E81" s="290"/>
      <c r="I81" s="290"/>
      <c r="L81" s="172"/>
    </row>
    <row r="82" spans="1:12" s="173" customFormat="1" ht="17.850000000000001" customHeight="1" x14ac:dyDescent="0.5">
      <c r="A82" s="295" t="s">
        <v>125</v>
      </c>
      <c r="B82" s="271"/>
      <c r="C82" s="271"/>
      <c r="D82" s="172"/>
      <c r="E82" s="204">
        <f>+SUM(E80,E71,E45)</f>
        <v>51583052</v>
      </c>
      <c r="F82" s="296"/>
      <c r="G82" s="194">
        <f>+SUM(G80,G71,G45)</f>
        <v>33597942</v>
      </c>
      <c r="H82" s="296"/>
      <c r="I82" s="204">
        <f>+SUM(I80,I71,I45)</f>
        <v>37793306</v>
      </c>
      <c r="J82" s="296"/>
      <c r="K82" s="194">
        <f>+SUM(K80,K71,K45)</f>
        <v>27856776</v>
      </c>
    </row>
    <row r="83" spans="1:12" s="172" customFormat="1" ht="17.850000000000001" customHeight="1" x14ac:dyDescent="0.5">
      <c r="A83" s="271" t="s">
        <v>83</v>
      </c>
      <c r="B83" s="271"/>
      <c r="C83" s="297"/>
      <c r="E83" s="204">
        <f>'T2-4'!I14</f>
        <v>613654534</v>
      </c>
      <c r="F83" s="296"/>
      <c r="G83" s="194">
        <v>1234416297</v>
      </c>
      <c r="H83" s="296"/>
      <c r="I83" s="204">
        <f>'T2-4'!M14</f>
        <v>415523283</v>
      </c>
      <c r="J83" s="296"/>
      <c r="K83" s="194">
        <v>1091584267</v>
      </c>
      <c r="L83" s="173"/>
    </row>
    <row r="84" spans="1:12" s="172" customFormat="1" ht="17.850000000000001" customHeight="1" x14ac:dyDescent="0.5">
      <c r="A84" s="271" t="s">
        <v>151</v>
      </c>
      <c r="B84" s="271"/>
      <c r="C84" s="297"/>
      <c r="E84" s="204"/>
      <c r="F84" s="296"/>
      <c r="G84" s="194"/>
      <c r="H84" s="296"/>
      <c r="I84" s="204"/>
      <c r="J84" s="296"/>
      <c r="K84" s="194"/>
    </row>
    <row r="85" spans="1:12" s="172" customFormat="1" ht="17.850000000000001" customHeight="1" x14ac:dyDescent="0.5">
      <c r="B85" s="271" t="s">
        <v>152</v>
      </c>
      <c r="C85" s="297"/>
      <c r="E85" s="204">
        <v>1109978</v>
      </c>
      <c r="F85" s="296"/>
      <c r="G85" s="194">
        <v>2219272</v>
      </c>
      <c r="H85" s="296"/>
      <c r="I85" s="204">
        <v>830295</v>
      </c>
      <c r="J85" s="296"/>
      <c r="K85" s="194">
        <v>1390245</v>
      </c>
    </row>
    <row r="86" spans="1:12" s="172" customFormat="1" ht="4.1500000000000004" customHeight="1" x14ac:dyDescent="0.5">
      <c r="A86" s="278"/>
      <c r="B86" s="278"/>
      <c r="C86" s="279"/>
      <c r="D86" s="173"/>
      <c r="E86" s="298"/>
      <c r="F86" s="285"/>
      <c r="G86" s="299"/>
      <c r="H86" s="285"/>
      <c r="I86" s="298"/>
      <c r="J86" s="285"/>
      <c r="K86" s="299"/>
    </row>
    <row r="87" spans="1:12" s="172" customFormat="1" ht="17.850000000000001" customHeight="1" thickBot="1" x14ac:dyDescent="0.55000000000000004">
      <c r="A87" s="295" t="s">
        <v>84</v>
      </c>
      <c r="B87" s="271"/>
      <c r="C87" s="271"/>
      <c r="E87" s="300">
        <f>SUM(E82:E86)</f>
        <v>666347564</v>
      </c>
      <c r="F87" s="296"/>
      <c r="G87" s="301">
        <f>SUM(G82:G86)</f>
        <v>1270233511</v>
      </c>
      <c r="H87" s="296"/>
      <c r="I87" s="300">
        <f>SUM(I82:I86)</f>
        <v>454146884</v>
      </c>
      <c r="J87" s="296"/>
      <c r="K87" s="301">
        <f>SUM(K82:K86)</f>
        <v>1120831288</v>
      </c>
    </row>
    <row r="88" spans="1:12" s="173" customFormat="1" ht="8.1" customHeight="1" thickTop="1" x14ac:dyDescent="0.5">
      <c r="A88" s="278"/>
      <c r="B88" s="278"/>
      <c r="C88" s="278"/>
      <c r="E88" s="204"/>
      <c r="F88" s="296"/>
      <c r="G88" s="194"/>
      <c r="H88" s="296"/>
      <c r="I88" s="204"/>
      <c r="J88" s="296"/>
      <c r="K88" s="194"/>
      <c r="L88" s="172"/>
    </row>
    <row r="89" spans="1:12" s="173" customFormat="1" ht="17.850000000000001" customHeight="1" x14ac:dyDescent="0.5">
      <c r="A89" s="295" t="s">
        <v>194</v>
      </c>
      <c r="B89" s="271"/>
      <c r="C89" s="271"/>
      <c r="D89" s="172"/>
      <c r="E89" s="204"/>
      <c r="F89" s="285"/>
      <c r="G89" s="194"/>
      <c r="H89" s="285"/>
      <c r="I89" s="204"/>
      <c r="J89" s="296"/>
      <c r="K89" s="194"/>
    </row>
    <row r="90" spans="1:12" s="173" customFormat="1" ht="4.1500000000000004" customHeight="1" x14ac:dyDescent="0.5">
      <c r="A90" s="278"/>
      <c r="B90" s="278"/>
      <c r="C90" s="279"/>
      <c r="E90" s="204"/>
      <c r="F90" s="285"/>
      <c r="G90" s="194"/>
      <c r="H90" s="285"/>
      <c r="I90" s="204"/>
      <c r="J90" s="285"/>
      <c r="K90" s="194"/>
    </row>
    <row r="91" spans="1:12" s="172" customFormat="1" ht="17.850000000000001" customHeight="1" x14ac:dyDescent="0.5">
      <c r="A91" s="271" t="s">
        <v>141</v>
      </c>
      <c r="C91" s="297"/>
      <c r="E91" s="204">
        <v>11699214</v>
      </c>
      <c r="F91" s="296"/>
      <c r="G91" s="194">
        <v>4891249</v>
      </c>
      <c r="H91" s="296"/>
      <c r="I91" s="302">
        <v>11940131</v>
      </c>
      <c r="J91" s="296"/>
      <c r="K91" s="194">
        <v>4637738</v>
      </c>
      <c r="L91" s="173"/>
    </row>
    <row r="92" spans="1:12" s="172" customFormat="1" ht="17.850000000000001" customHeight="1" x14ac:dyDescent="0.5">
      <c r="A92" s="303" t="s">
        <v>150</v>
      </c>
      <c r="C92" s="297"/>
      <c r="E92" s="302">
        <v>2012060</v>
      </c>
      <c r="F92" s="296"/>
      <c r="G92" s="304">
        <v>18979000</v>
      </c>
      <c r="H92" s="296"/>
      <c r="I92" s="302">
        <v>1615898</v>
      </c>
      <c r="J92" s="296"/>
      <c r="K92" s="194">
        <v>0</v>
      </c>
    </row>
    <row r="93" spans="1:12" s="172" customFormat="1" ht="17.45" customHeight="1" x14ac:dyDescent="0.5">
      <c r="A93" s="172" t="s">
        <v>205</v>
      </c>
      <c r="C93" s="297"/>
      <c r="E93" s="302">
        <v>-606924</v>
      </c>
      <c r="F93" s="296"/>
      <c r="G93" s="304">
        <v>0</v>
      </c>
      <c r="H93" s="296"/>
      <c r="I93" s="302">
        <v>0</v>
      </c>
      <c r="J93" s="296"/>
      <c r="K93" s="194">
        <v>0</v>
      </c>
    </row>
    <row r="94" spans="1:12" s="172" customFormat="1" ht="17.850000000000001" customHeight="1" x14ac:dyDescent="0.5">
      <c r="A94" s="303" t="s">
        <v>149</v>
      </c>
      <c r="C94" s="297"/>
      <c r="E94" s="302">
        <v>0</v>
      </c>
      <c r="F94" s="296"/>
      <c r="G94" s="304">
        <v>0</v>
      </c>
      <c r="H94" s="296"/>
      <c r="I94" s="302">
        <v>277929</v>
      </c>
      <c r="J94" s="296"/>
      <c r="K94" s="194">
        <v>277929</v>
      </c>
    </row>
    <row r="95" spans="1:12" s="172" customFormat="1" ht="24.75" customHeight="1" x14ac:dyDescent="0.5">
      <c r="A95" s="303"/>
      <c r="C95" s="297"/>
      <c r="E95" s="304"/>
      <c r="F95" s="296"/>
      <c r="G95" s="304"/>
      <c r="H95" s="296"/>
      <c r="I95" s="304"/>
      <c r="J95" s="296"/>
      <c r="K95" s="194"/>
    </row>
    <row r="96" spans="1:12" s="172" customFormat="1" ht="24.75" customHeight="1" x14ac:dyDescent="0.5">
      <c r="A96" s="303"/>
      <c r="C96" s="297"/>
      <c r="E96" s="304"/>
      <c r="F96" s="296"/>
      <c r="G96" s="304"/>
      <c r="H96" s="296"/>
      <c r="I96" s="304"/>
      <c r="J96" s="296"/>
      <c r="K96" s="194"/>
    </row>
    <row r="97" spans="1:12" s="172" customFormat="1" ht="14.45" customHeight="1" x14ac:dyDescent="0.5">
      <c r="A97" s="303"/>
      <c r="C97" s="297"/>
      <c r="E97" s="304"/>
      <c r="F97" s="296"/>
      <c r="G97" s="304"/>
      <c r="H97" s="296"/>
      <c r="I97" s="304"/>
      <c r="J97" s="296"/>
      <c r="K97" s="194"/>
    </row>
    <row r="98" spans="1:12" ht="21.95" customHeight="1" x14ac:dyDescent="0.5">
      <c r="A98" s="59" t="str">
        <f>'T2-4'!A46</f>
        <v>หมายเหตุประกอบข้อมูลทางการเงินเป็นส่วนหนึ่งของข้อมูลทางการเงินระหว่างกาลนี้</v>
      </c>
      <c r="B98" s="34"/>
      <c r="C98" s="34"/>
      <c r="D98" s="34"/>
      <c r="E98" s="34"/>
      <c r="F98" s="34"/>
      <c r="G98" s="34"/>
      <c r="H98" s="34"/>
      <c r="I98" s="34"/>
      <c r="J98" s="34"/>
      <c r="K98" s="34"/>
      <c r="L98" s="28"/>
    </row>
    <row r="99" spans="1:12" ht="21" customHeight="1" x14ac:dyDescent="0.5">
      <c r="G99" s="252"/>
    </row>
    <row r="100" spans="1:12" ht="21" customHeight="1" x14ac:dyDescent="0.5"/>
    <row r="101" spans="1:12" ht="21" customHeight="1" x14ac:dyDescent="0.5"/>
  </sheetData>
  <mergeCells count="4">
    <mergeCell ref="E5:G5"/>
    <mergeCell ref="I5:K5"/>
    <mergeCell ref="E53:G53"/>
    <mergeCell ref="I53:K53"/>
  </mergeCells>
  <pageMargins left="0.8" right="0.5" top="0.5" bottom="0.6" header="0.49" footer="0.4"/>
  <pageSetup paperSize="9" scale="95" firstPageNumber="9" orientation="portrait" useFirstPageNumber="1" horizontalDpi="1200" verticalDpi="1200" r:id="rId1"/>
  <headerFooter>
    <oddFooter>&amp;R&amp;"Browallia New,Regular"&amp;13&amp;P</oddFooter>
  </headerFooter>
  <rowBreaks count="1" manualBreakCount="1">
    <brk id="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7</vt:i4>
      </vt:variant>
    </vt:vector>
  </HeadingPairs>
  <TitlesOfParts>
    <vt:vector size="12" baseType="lpstr">
      <vt:lpstr>T2-4</vt:lpstr>
      <vt:lpstr>T5-6</vt:lpstr>
      <vt:lpstr>T7</vt:lpstr>
      <vt:lpstr>T8</vt:lpstr>
      <vt:lpstr>T9-10</vt:lpstr>
      <vt:lpstr>'T8'!_Toc249339136</vt:lpstr>
      <vt:lpstr>'T8'!_Toc249339139</vt:lpstr>
      <vt:lpstr>'T2-4'!Print_Area</vt:lpstr>
      <vt:lpstr>'T5-6'!Print_Area</vt:lpstr>
      <vt:lpstr>'T7'!Print_Area</vt:lpstr>
      <vt:lpstr>'T8'!Print_Area</vt:lpstr>
      <vt:lpstr>'T9-10'!Print_Area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Krisana Yumthieng</cp:lastModifiedBy>
  <cp:lastPrinted>2021-05-13T04:41:11Z</cp:lastPrinted>
  <dcterms:created xsi:type="dcterms:W3CDTF">2016-05-25T05:54:52Z</dcterms:created>
  <dcterms:modified xsi:type="dcterms:W3CDTF">2021-05-13T04:41:13Z</dcterms:modified>
</cp:coreProperties>
</file>